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480" yWindow="975" windowWidth="18615" windowHeight="11055"/>
  </bookViews>
  <sheets>
    <sheet name="Janvier" sheetId="44" r:id="rId1"/>
    <sheet name="Février" sheetId="49" r:id="rId2"/>
    <sheet name="Mars" sheetId="50" r:id="rId3"/>
    <sheet name="Avril" sheetId="51" r:id="rId4"/>
    <sheet name="Mai" sheetId="52" r:id="rId5"/>
    <sheet name="Juin" sheetId="53" r:id="rId6"/>
    <sheet name="Juillet" sheetId="54" r:id="rId7"/>
    <sheet name="Août" sheetId="55" r:id="rId8"/>
    <sheet name="Septembre" sheetId="56" r:id="rId9"/>
    <sheet name="octobre" sheetId="57" r:id="rId10"/>
    <sheet name="Novembre" sheetId="58" r:id="rId11"/>
    <sheet name="Décembre" sheetId="59" r:id="rId12"/>
    <sheet name="Liste" sheetId="48" r:id="rId13"/>
  </sheets>
  <definedNames>
    <definedName name="_xlnm.Print_Area" localSheetId="7">Août!$A$2:$AG$14</definedName>
    <definedName name="_xlnm.Print_Area" localSheetId="3">Avril!$A$2:$AG$14</definedName>
    <definedName name="_xlnm.Print_Area" localSheetId="11">Décembre!$A$2:$AG$14</definedName>
    <definedName name="_xlnm.Print_Area" localSheetId="1">Février!$A$1:$AG$14</definedName>
    <definedName name="_xlnm.Print_Area" localSheetId="0">Janvier!$A$2:$AG$14</definedName>
    <definedName name="_xlnm.Print_Area" localSheetId="6">Juillet!$A$1:$AG$14</definedName>
    <definedName name="_xlnm.Print_Area" localSheetId="5">Juin!$A$1:$AG$14</definedName>
    <definedName name="_xlnm.Print_Area" localSheetId="4">Mai!$A$1:$AG$14</definedName>
    <definedName name="_xlnm.Print_Area" localSheetId="2">Mars!$A$1:$AG$14</definedName>
    <definedName name="_xlnm.Print_Area" localSheetId="10">Novembre!$A$1:$AG$14</definedName>
    <definedName name="_xlnm.Print_Area" localSheetId="9">octobre!$A$1:$AG$14</definedName>
    <definedName name="_xlnm.Print_Area" localSheetId="8">Septembre!$A$2:$AG$14</definedName>
  </definedNames>
  <calcPr calcId="145621"/>
</workbook>
</file>

<file path=xl/calcChain.xml><?xml version="1.0" encoding="utf-8"?>
<calcChain xmlns="http://schemas.openxmlformats.org/spreadsheetml/2006/main">
  <c r="N26" i="59" l="1"/>
  <c r="M26" i="59"/>
  <c r="L26" i="59"/>
  <c r="K26" i="59"/>
  <c r="J26" i="59"/>
  <c r="I26" i="59"/>
  <c r="H26" i="59"/>
  <c r="G26" i="59"/>
  <c r="F26" i="59"/>
  <c r="E26" i="59"/>
  <c r="D26" i="59"/>
  <c r="C26" i="59"/>
  <c r="N25" i="59"/>
  <c r="M25" i="59"/>
  <c r="L25" i="59"/>
  <c r="K25" i="59"/>
  <c r="J25" i="59"/>
  <c r="I25" i="59"/>
  <c r="H25" i="59"/>
  <c r="G25" i="59"/>
  <c r="F25" i="59"/>
  <c r="E25" i="59"/>
  <c r="D25" i="59"/>
  <c r="C25" i="59"/>
  <c r="N24" i="59"/>
  <c r="M24" i="59"/>
  <c r="L24" i="59"/>
  <c r="K24" i="59"/>
  <c r="J24" i="59"/>
  <c r="I24" i="59"/>
  <c r="H24" i="59"/>
  <c r="G24" i="59"/>
  <c r="F24" i="59"/>
  <c r="E24" i="59"/>
  <c r="D24" i="59"/>
  <c r="C24" i="59"/>
  <c r="N23" i="59"/>
  <c r="M23" i="59"/>
  <c r="L23" i="59"/>
  <c r="K23" i="59"/>
  <c r="J23" i="59"/>
  <c r="I23" i="59"/>
  <c r="H23" i="59"/>
  <c r="G23" i="59"/>
  <c r="F23" i="59"/>
  <c r="E23" i="59"/>
  <c r="D23" i="59"/>
  <c r="C23" i="59"/>
  <c r="N22" i="59"/>
  <c r="M22" i="59"/>
  <c r="L22" i="59"/>
  <c r="K22" i="59"/>
  <c r="J22" i="59"/>
  <c r="I22" i="59"/>
  <c r="H22" i="59"/>
  <c r="G22" i="59"/>
  <c r="F22" i="59"/>
  <c r="E22" i="59"/>
  <c r="D22" i="59"/>
  <c r="C22" i="59"/>
  <c r="N21" i="59"/>
  <c r="M21" i="59"/>
  <c r="L21" i="59"/>
  <c r="K21" i="59"/>
  <c r="J21" i="59"/>
  <c r="I21" i="59"/>
  <c r="H21" i="59"/>
  <c r="G21" i="59"/>
  <c r="F21" i="59"/>
  <c r="E21" i="59"/>
  <c r="D21" i="59"/>
  <c r="C21" i="59"/>
  <c r="N20" i="59"/>
  <c r="M20" i="59"/>
  <c r="L20" i="59"/>
  <c r="K20" i="59"/>
  <c r="J20" i="59"/>
  <c r="I20" i="59"/>
  <c r="H20" i="59"/>
  <c r="G20" i="59"/>
  <c r="F20" i="59"/>
  <c r="E20" i="59"/>
  <c r="D20" i="59"/>
  <c r="C20" i="59"/>
  <c r="N19" i="59"/>
  <c r="M19" i="59"/>
  <c r="L19" i="59"/>
  <c r="K19" i="59"/>
  <c r="J19" i="59"/>
  <c r="I19" i="59"/>
  <c r="H19" i="59"/>
  <c r="G19" i="59"/>
  <c r="F19" i="59"/>
  <c r="E19" i="59"/>
  <c r="D19" i="59"/>
  <c r="C19" i="59"/>
  <c r="N18" i="59"/>
  <c r="M18" i="59"/>
  <c r="L18" i="59"/>
  <c r="K18" i="59"/>
  <c r="J18" i="59"/>
  <c r="I18" i="59"/>
  <c r="H18" i="59"/>
  <c r="G18" i="59"/>
  <c r="F18" i="59"/>
  <c r="E18" i="59"/>
  <c r="D18" i="59"/>
  <c r="C18" i="59"/>
  <c r="N26" i="58"/>
  <c r="M26" i="58"/>
  <c r="L26" i="58"/>
  <c r="K26" i="58"/>
  <c r="J26" i="58"/>
  <c r="I26" i="58"/>
  <c r="H26" i="58"/>
  <c r="G26" i="58"/>
  <c r="F26" i="58"/>
  <c r="E26" i="58"/>
  <c r="D26" i="58"/>
  <c r="C26" i="58"/>
  <c r="N25" i="58"/>
  <c r="M25" i="58"/>
  <c r="L25" i="58"/>
  <c r="K25" i="58"/>
  <c r="J25" i="58"/>
  <c r="I25" i="58"/>
  <c r="H25" i="58"/>
  <c r="G25" i="58"/>
  <c r="F25" i="58"/>
  <c r="E25" i="58"/>
  <c r="D25" i="58"/>
  <c r="C25" i="58"/>
  <c r="N24" i="58"/>
  <c r="M24" i="58"/>
  <c r="L24" i="58"/>
  <c r="K24" i="58"/>
  <c r="J24" i="58"/>
  <c r="I24" i="58"/>
  <c r="H24" i="58"/>
  <c r="G24" i="58"/>
  <c r="F24" i="58"/>
  <c r="E24" i="58"/>
  <c r="D24" i="58"/>
  <c r="C24" i="58"/>
  <c r="N23" i="58"/>
  <c r="M23" i="58"/>
  <c r="L23" i="58"/>
  <c r="K23" i="58"/>
  <c r="J23" i="58"/>
  <c r="I23" i="58"/>
  <c r="H23" i="58"/>
  <c r="G23" i="58"/>
  <c r="F23" i="58"/>
  <c r="E23" i="58"/>
  <c r="D23" i="58"/>
  <c r="C23" i="58"/>
  <c r="N22" i="58"/>
  <c r="M22" i="58"/>
  <c r="L22" i="58"/>
  <c r="K22" i="58"/>
  <c r="J22" i="58"/>
  <c r="I22" i="58"/>
  <c r="H22" i="58"/>
  <c r="G22" i="58"/>
  <c r="F22" i="58"/>
  <c r="E22" i="58"/>
  <c r="D22" i="58"/>
  <c r="C22" i="58"/>
  <c r="N21" i="58"/>
  <c r="M21" i="58"/>
  <c r="L21" i="58"/>
  <c r="K21" i="58"/>
  <c r="J21" i="58"/>
  <c r="I21" i="58"/>
  <c r="H21" i="58"/>
  <c r="G21" i="58"/>
  <c r="F21" i="58"/>
  <c r="E21" i="58"/>
  <c r="D21" i="58"/>
  <c r="C21" i="58"/>
  <c r="N20" i="58"/>
  <c r="M20" i="58"/>
  <c r="L20" i="58"/>
  <c r="K20" i="58"/>
  <c r="J20" i="58"/>
  <c r="I20" i="58"/>
  <c r="H20" i="58"/>
  <c r="G20" i="58"/>
  <c r="F20" i="58"/>
  <c r="E20" i="58"/>
  <c r="D20" i="58"/>
  <c r="C20" i="58"/>
  <c r="N19" i="58"/>
  <c r="M19" i="58"/>
  <c r="L19" i="58"/>
  <c r="K19" i="58"/>
  <c r="J19" i="58"/>
  <c r="I19" i="58"/>
  <c r="H19" i="58"/>
  <c r="G19" i="58"/>
  <c r="F19" i="58"/>
  <c r="E19" i="58"/>
  <c r="D19" i="58"/>
  <c r="C19" i="58"/>
  <c r="N18" i="58"/>
  <c r="M18" i="58"/>
  <c r="L18" i="58"/>
  <c r="K18" i="58"/>
  <c r="J18" i="58"/>
  <c r="I18" i="58"/>
  <c r="H18" i="58"/>
  <c r="G18" i="58"/>
  <c r="F18" i="58"/>
  <c r="E18" i="58"/>
  <c r="D18" i="58"/>
  <c r="C18" i="58"/>
  <c r="N26" i="57"/>
  <c r="M26" i="57"/>
  <c r="L26" i="57"/>
  <c r="K26" i="57"/>
  <c r="J26" i="57"/>
  <c r="I26" i="57"/>
  <c r="H26" i="57"/>
  <c r="G26" i="57"/>
  <c r="F26" i="57"/>
  <c r="E26" i="57"/>
  <c r="D26" i="57"/>
  <c r="C26" i="57"/>
  <c r="N25" i="57"/>
  <c r="M25" i="57"/>
  <c r="L25" i="57"/>
  <c r="K25" i="57"/>
  <c r="J25" i="57"/>
  <c r="I25" i="57"/>
  <c r="H25" i="57"/>
  <c r="G25" i="57"/>
  <c r="F25" i="57"/>
  <c r="E25" i="57"/>
  <c r="D25" i="57"/>
  <c r="C25" i="57"/>
  <c r="N24" i="57"/>
  <c r="M24" i="57"/>
  <c r="L24" i="57"/>
  <c r="K24" i="57"/>
  <c r="J24" i="57"/>
  <c r="I24" i="57"/>
  <c r="H24" i="57"/>
  <c r="G24" i="57"/>
  <c r="F24" i="57"/>
  <c r="E24" i="57"/>
  <c r="D24" i="57"/>
  <c r="C24" i="57"/>
  <c r="N23" i="57"/>
  <c r="M23" i="57"/>
  <c r="L23" i="57"/>
  <c r="K23" i="57"/>
  <c r="J23" i="57"/>
  <c r="I23" i="57"/>
  <c r="H23" i="57"/>
  <c r="G23" i="57"/>
  <c r="F23" i="57"/>
  <c r="E23" i="57"/>
  <c r="D23" i="57"/>
  <c r="C23" i="57"/>
  <c r="N22" i="57"/>
  <c r="M22" i="57"/>
  <c r="L22" i="57"/>
  <c r="K22" i="57"/>
  <c r="J22" i="57"/>
  <c r="I22" i="57"/>
  <c r="H22" i="57"/>
  <c r="G22" i="57"/>
  <c r="F22" i="57"/>
  <c r="E22" i="57"/>
  <c r="D22" i="57"/>
  <c r="C22" i="57"/>
  <c r="N21" i="57"/>
  <c r="M21" i="57"/>
  <c r="L21" i="57"/>
  <c r="K21" i="57"/>
  <c r="J21" i="57"/>
  <c r="I21" i="57"/>
  <c r="H21" i="57"/>
  <c r="G21" i="57"/>
  <c r="F21" i="57"/>
  <c r="E21" i="57"/>
  <c r="D21" i="57"/>
  <c r="C21" i="57"/>
  <c r="N20" i="57"/>
  <c r="M20" i="57"/>
  <c r="L20" i="57"/>
  <c r="K20" i="57"/>
  <c r="J20" i="57"/>
  <c r="I20" i="57"/>
  <c r="H20" i="57"/>
  <c r="G20" i="57"/>
  <c r="F20" i="57"/>
  <c r="E20" i="57"/>
  <c r="D20" i="57"/>
  <c r="C20" i="57"/>
  <c r="N19" i="57"/>
  <c r="M19" i="57"/>
  <c r="L19" i="57"/>
  <c r="K19" i="57"/>
  <c r="J19" i="57"/>
  <c r="I19" i="57"/>
  <c r="H19" i="57"/>
  <c r="G19" i="57"/>
  <c r="F19" i="57"/>
  <c r="E19" i="57"/>
  <c r="D19" i="57"/>
  <c r="C19" i="57"/>
  <c r="N18" i="57"/>
  <c r="M18" i="57"/>
  <c r="L18" i="57"/>
  <c r="K18" i="57"/>
  <c r="J18" i="57"/>
  <c r="I18" i="57"/>
  <c r="H18" i="57"/>
  <c r="G18" i="57"/>
  <c r="F18" i="57"/>
  <c r="E18" i="57"/>
  <c r="D18" i="57"/>
  <c r="C18" i="57"/>
  <c r="N26" i="56"/>
  <c r="M26" i="56"/>
  <c r="L26" i="56"/>
  <c r="K26" i="56"/>
  <c r="J26" i="56"/>
  <c r="I26" i="56"/>
  <c r="H26" i="56"/>
  <c r="G26" i="56"/>
  <c r="F26" i="56"/>
  <c r="E26" i="56"/>
  <c r="D26" i="56"/>
  <c r="C26" i="56"/>
  <c r="N25" i="56"/>
  <c r="M25" i="56"/>
  <c r="L25" i="56"/>
  <c r="K25" i="56"/>
  <c r="J25" i="56"/>
  <c r="I25" i="56"/>
  <c r="H25" i="56"/>
  <c r="G25" i="56"/>
  <c r="F25" i="56"/>
  <c r="E25" i="56"/>
  <c r="D25" i="56"/>
  <c r="C25" i="56"/>
  <c r="N24" i="56"/>
  <c r="M24" i="56"/>
  <c r="L24" i="56"/>
  <c r="K24" i="56"/>
  <c r="J24" i="56"/>
  <c r="I24" i="56"/>
  <c r="H24" i="56"/>
  <c r="G24" i="56"/>
  <c r="F24" i="56"/>
  <c r="E24" i="56"/>
  <c r="D24" i="56"/>
  <c r="C24" i="56"/>
  <c r="N23" i="56"/>
  <c r="M23" i="56"/>
  <c r="L23" i="56"/>
  <c r="K23" i="56"/>
  <c r="J23" i="56"/>
  <c r="I23" i="56"/>
  <c r="H23" i="56"/>
  <c r="G23" i="56"/>
  <c r="F23" i="56"/>
  <c r="E23" i="56"/>
  <c r="D23" i="56"/>
  <c r="C23" i="56"/>
  <c r="N22" i="56"/>
  <c r="M22" i="56"/>
  <c r="L22" i="56"/>
  <c r="K22" i="56"/>
  <c r="J22" i="56"/>
  <c r="I22" i="56"/>
  <c r="H22" i="56"/>
  <c r="G22" i="56"/>
  <c r="F22" i="56"/>
  <c r="E22" i="56"/>
  <c r="D22" i="56"/>
  <c r="C22" i="56"/>
  <c r="N21" i="56"/>
  <c r="M21" i="56"/>
  <c r="L21" i="56"/>
  <c r="K21" i="56"/>
  <c r="J21" i="56"/>
  <c r="I21" i="56"/>
  <c r="H21" i="56"/>
  <c r="G21" i="56"/>
  <c r="F21" i="56"/>
  <c r="E21" i="56"/>
  <c r="D21" i="56"/>
  <c r="C21" i="56"/>
  <c r="N20" i="56"/>
  <c r="M20" i="56"/>
  <c r="L20" i="56"/>
  <c r="K20" i="56"/>
  <c r="J20" i="56"/>
  <c r="I20" i="56"/>
  <c r="H20" i="56"/>
  <c r="G20" i="56"/>
  <c r="F20" i="56"/>
  <c r="E20" i="56"/>
  <c r="D20" i="56"/>
  <c r="C20" i="56"/>
  <c r="N19" i="56"/>
  <c r="M19" i="56"/>
  <c r="L19" i="56"/>
  <c r="K19" i="56"/>
  <c r="J19" i="56"/>
  <c r="I19" i="56"/>
  <c r="H19" i="56"/>
  <c r="G19" i="56"/>
  <c r="F19" i="56"/>
  <c r="E19" i="56"/>
  <c r="D19" i="56"/>
  <c r="C19" i="56"/>
  <c r="N18" i="56"/>
  <c r="M18" i="56"/>
  <c r="L18" i="56"/>
  <c r="K18" i="56"/>
  <c r="J18" i="56"/>
  <c r="I18" i="56"/>
  <c r="H18" i="56"/>
  <c r="G18" i="56"/>
  <c r="F18" i="56"/>
  <c r="E18" i="56"/>
  <c r="D18" i="56"/>
  <c r="C18" i="56"/>
  <c r="N26" i="55"/>
  <c r="M26" i="55"/>
  <c r="L26" i="55"/>
  <c r="K26" i="55"/>
  <c r="J26" i="55"/>
  <c r="I26" i="55"/>
  <c r="H26" i="55"/>
  <c r="G26" i="55"/>
  <c r="F26" i="55"/>
  <c r="E26" i="55"/>
  <c r="D26" i="55"/>
  <c r="C26" i="55"/>
  <c r="N25" i="55"/>
  <c r="M25" i="55"/>
  <c r="L25" i="55"/>
  <c r="K25" i="55"/>
  <c r="J25" i="55"/>
  <c r="I25" i="55"/>
  <c r="H25" i="55"/>
  <c r="G25" i="55"/>
  <c r="F25" i="55"/>
  <c r="E25" i="55"/>
  <c r="D25" i="55"/>
  <c r="C25" i="55"/>
  <c r="N24" i="55"/>
  <c r="M24" i="55"/>
  <c r="L24" i="55"/>
  <c r="K24" i="55"/>
  <c r="J24" i="55"/>
  <c r="I24" i="55"/>
  <c r="H24" i="55"/>
  <c r="G24" i="55"/>
  <c r="F24" i="55"/>
  <c r="E24" i="55"/>
  <c r="D24" i="55"/>
  <c r="C24" i="55"/>
  <c r="N23" i="55"/>
  <c r="M23" i="55"/>
  <c r="L23" i="55"/>
  <c r="K23" i="55"/>
  <c r="J23" i="55"/>
  <c r="I23" i="55"/>
  <c r="H23" i="55"/>
  <c r="G23" i="55"/>
  <c r="F23" i="55"/>
  <c r="E23" i="55"/>
  <c r="D23" i="55"/>
  <c r="C23" i="55"/>
  <c r="N22" i="55"/>
  <c r="M22" i="55"/>
  <c r="L22" i="55"/>
  <c r="K22" i="55"/>
  <c r="J22" i="55"/>
  <c r="I22" i="55"/>
  <c r="H22" i="55"/>
  <c r="G22" i="55"/>
  <c r="F22" i="55"/>
  <c r="E22" i="55"/>
  <c r="D22" i="55"/>
  <c r="C22" i="55"/>
  <c r="N21" i="55"/>
  <c r="M21" i="55"/>
  <c r="L21" i="55"/>
  <c r="K21" i="55"/>
  <c r="J21" i="55"/>
  <c r="I21" i="55"/>
  <c r="H21" i="55"/>
  <c r="G21" i="55"/>
  <c r="F21" i="55"/>
  <c r="E21" i="55"/>
  <c r="D21" i="55"/>
  <c r="C21" i="55"/>
  <c r="N20" i="55"/>
  <c r="M20" i="55"/>
  <c r="L20" i="55"/>
  <c r="K20" i="55"/>
  <c r="J20" i="55"/>
  <c r="I20" i="55"/>
  <c r="H20" i="55"/>
  <c r="G20" i="55"/>
  <c r="F20" i="55"/>
  <c r="E20" i="55"/>
  <c r="D20" i="55"/>
  <c r="C20" i="55"/>
  <c r="N19" i="55"/>
  <c r="M19" i="55"/>
  <c r="L19" i="55"/>
  <c r="K19" i="55"/>
  <c r="J19" i="55"/>
  <c r="I19" i="55"/>
  <c r="H19" i="55"/>
  <c r="G19" i="55"/>
  <c r="F19" i="55"/>
  <c r="E19" i="55"/>
  <c r="D19" i="55"/>
  <c r="C19" i="55"/>
  <c r="N18" i="55"/>
  <c r="M18" i="55"/>
  <c r="L18" i="55"/>
  <c r="K18" i="55"/>
  <c r="J18" i="55"/>
  <c r="I18" i="55"/>
  <c r="H18" i="55"/>
  <c r="G18" i="55"/>
  <c r="F18" i="55"/>
  <c r="E18" i="55"/>
  <c r="D18" i="55"/>
  <c r="C18" i="55"/>
  <c r="N26" i="54"/>
  <c r="M26" i="54"/>
  <c r="L26" i="54"/>
  <c r="K26" i="54"/>
  <c r="J26" i="54"/>
  <c r="I26" i="54"/>
  <c r="H26" i="54"/>
  <c r="G26" i="54"/>
  <c r="F26" i="54"/>
  <c r="E26" i="54"/>
  <c r="D26" i="54"/>
  <c r="C26" i="54"/>
  <c r="N25" i="54"/>
  <c r="M25" i="54"/>
  <c r="L25" i="54"/>
  <c r="K25" i="54"/>
  <c r="J25" i="54"/>
  <c r="I25" i="54"/>
  <c r="H25" i="54"/>
  <c r="G25" i="54"/>
  <c r="F25" i="54"/>
  <c r="E25" i="54"/>
  <c r="D25" i="54"/>
  <c r="C25" i="54"/>
  <c r="N24" i="54"/>
  <c r="M24" i="54"/>
  <c r="L24" i="54"/>
  <c r="K24" i="54"/>
  <c r="J24" i="54"/>
  <c r="I24" i="54"/>
  <c r="H24" i="54"/>
  <c r="G24" i="54"/>
  <c r="F24" i="54"/>
  <c r="E24" i="54"/>
  <c r="D24" i="54"/>
  <c r="C24" i="54"/>
  <c r="N23" i="54"/>
  <c r="M23" i="54"/>
  <c r="L23" i="54"/>
  <c r="K23" i="54"/>
  <c r="J23" i="54"/>
  <c r="I23" i="54"/>
  <c r="H23" i="54"/>
  <c r="G23" i="54"/>
  <c r="F23" i="54"/>
  <c r="E23" i="54"/>
  <c r="D23" i="54"/>
  <c r="C23" i="54"/>
  <c r="N22" i="54"/>
  <c r="M22" i="54"/>
  <c r="L22" i="54"/>
  <c r="K22" i="54"/>
  <c r="J22" i="54"/>
  <c r="I22" i="54"/>
  <c r="H22" i="54"/>
  <c r="G22" i="54"/>
  <c r="F22" i="54"/>
  <c r="E22" i="54"/>
  <c r="D22" i="54"/>
  <c r="C22" i="54"/>
  <c r="N21" i="54"/>
  <c r="M21" i="54"/>
  <c r="L21" i="54"/>
  <c r="K21" i="54"/>
  <c r="J21" i="54"/>
  <c r="I21" i="54"/>
  <c r="H21" i="54"/>
  <c r="G21" i="54"/>
  <c r="F21" i="54"/>
  <c r="E21" i="54"/>
  <c r="D21" i="54"/>
  <c r="C21" i="54"/>
  <c r="N20" i="54"/>
  <c r="M20" i="54"/>
  <c r="L20" i="54"/>
  <c r="K20" i="54"/>
  <c r="J20" i="54"/>
  <c r="I20" i="54"/>
  <c r="H20" i="54"/>
  <c r="G20" i="54"/>
  <c r="F20" i="54"/>
  <c r="E20" i="54"/>
  <c r="D20" i="54"/>
  <c r="C20" i="54"/>
  <c r="N19" i="54"/>
  <c r="M19" i="54"/>
  <c r="L19" i="54"/>
  <c r="K19" i="54"/>
  <c r="J19" i="54"/>
  <c r="I19" i="54"/>
  <c r="H19" i="54"/>
  <c r="G19" i="54"/>
  <c r="F19" i="54"/>
  <c r="E19" i="54"/>
  <c r="D19" i="54"/>
  <c r="C19" i="54"/>
  <c r="N18" i="54"/>
  <c r="M18" i="54"/>
  <c r="L18" i="54"/>
  <c r="K18" i="54"/>
  <c r="J18" i="54"/>
  <c r="I18" i="54"/>
  <c r="H18" i="54"/>
  <c r="G18" i="54"/>
  <c r="F18" i="54"/>
  <c r="E18" i="54"/>
  <c r="D18" i="54"/>
  <c r="C18" i="54"/>
  <c r="N26" i="53"/>
  <c r="M26" i="53"/>
  <c r="L26" i="53"/>
  <c r="K26" i="53"/>
  <c r="J26" i="53"/>
  <c r="I26" i="53"/>
  <c r="H26" i="53"/>
  <c r="G26" i="53"/>
  <c r="F26" i="53"/>
  <c r="E26" i="53"/>
  <c r="D26" i="53"/>
  <c r="C26" i="53"/>
  <c r="N25" i="53"/>
  <c r="M25" i="53"/>
  <c r="L25" i="53"/>
  <c r="K25" i="53"/>
  <c r="J25" i="53"/>
  <c r="I25" i="53"/>
  <c r="H25" i="53"/>
  <c r="G25" i="53"/>
  <c r="F25" i="53"/>
  <c r="E25" i="53"/>
  <c r="D25" i="53"/>
  <c r="C25" i="53"/>
  <c r="N24" i="53"/>
  <c r="M24" i="53"/>
  <c r="L24" i="53"/>
  <c r="K24" i="53"/>
  <c r="J24" i="53"/>
  <c r="I24" i="53"/>
  <c r="H24" i="53"/>
  <c r="G24" i="53"/>
  <c r="F24" i="53"/>
  <c r="E24" i="53"/>
  <c r="D24" i="53"/>
  <c r="C24" i="53"/>
  <c r="N23" i="53"/>
  <c r="M23" i="53"/>
  <c r="L23" i="53"/>
  <c r="K23" i="53"/>
  <c r="J23" i="53"/>
  <c r="I23" i="53"/>
  <c r="H23" i="53"/>
  <c r="G23" i="53"/>
  <c r="F23" i="53"/>
  <c r="E23" i="53"/>
  <c r="D23" i="53"/>
  <c r="C23" i="53"/>
  <c r="N22" i="53"/>
  <c r="M22" i="53"/>
  <c r="L22" i="53"/>
  <c r="K22" i="53"/>
  <c r="J22" i="53"/>
  <c r="I22" i="53"/>
  <c r="H22" i="53"/>
  <c r="G22" i="53"/>
  <c r="F22" i="53"/>
  <c r="E22" i="53"/>
  <c r="D22" i="53"/>
  <c r="C22" i="53"/>
  <c r="N21" i="53"/>
  <c r="M21" i="53"/>
  <c r="L21" i="53"/>
  <c r="K21" i="53"/>
  <c r="J21" i="53"/>
  <c r="I21" i="53"/>
  <c r="H21" i="53"/>
  <c r="G21" i="53"/>
  <c r="F21" i="53"/>
  <c r="E21" i="53"/>
  <c r="D21" i="53"/>
  <c r="C21" i="53"/>
  <c r="N20" i="53"/>
  <c r="M20" i="53"/>
  <c r="L20" i="53"/>
  <c r="K20" i="53"/>
  <c r="J20" i="53"/>
  <c r="I20" i="53"/>
  <c r="H20" i="53"/>
  <c r="G20" i="53"/>
  <c r="F20" i="53"/>
  <c r="E20" i="53"/>
  <c r="D20" i="53"/>
  <c r="C20" i="53"/>
  <c r="N19" i="53"/>
  <c r="M19" i="53"/>
  <c r="L19" i="53"/>
  <c r="K19" i="53"/>
  <c r="J19" i="53"/>
  <c r="I19" i="53"/>
  <c r="H19" i="53"/>
  <c r="G19" i="53"/>
  <c r="F19" i="53"/>
  <c r="E19" i="53"/>
  <c r="D19" i="53"/>
  <c r="C19" i="53"/>
  <c r="N18" i="53"/>
  <c r="M18" i="53"/>
  <c r="L18" i="53"/>
  <c r="K18" i="53"/>
  <c r="J18" i="53"/>
  <c r="I18" i="53"/>
  <c r="H18" i="53"/>
  <c r="G18" i="53"/>
  <c r="F18" i="53"/>
  <c r="E18" i="53"/>
  <c r="D18" i="53"/>
  <c r="C18" i="53"/>
  <c r="N26" i="52"/>
  <c r="M26" i="52"/>
  <c r="L26" i="52"/>
  <c r="K26" i="52"/>
  <c r="J26" i="52"/>
  <c r="I26" i="52"/>
  <c r="H26" i="52"/>
  <c r="G26" i="52"/>
  <c r="F26" i="52"/>
  <c r="E26" i="52"/>
  <c r="D26" i="52"/>
  <c r="C26" i="52"/>
  <c r="N25" i="52"/>
  <c r="M25" i="52"/>
  <c r="L25" i="52"/>
  <c r="K25" i="52"/>
  <c r="J25" i="52"/>
  <c r="I25" i="52"/>
  <c r="H25" i="52"/>
  <c r="G25" i="52"/>
  <c r="F25" i="52"/>
  <c r="E25" i="52"/>
  <c r="D25" i="52"/>
  <c r="C25" i="52"/>
  <c r="N24" i="52"/>
  <c r="M24" i="52"/>
  <c r="L24" i="52"/>
  <c r="K24" i="52"/>
  <c r="J24" i="52"/>
  <c r="I24" i="52"/>
  <c r="H24" i="52"/>
  <c r="G24" i="52"/>
  <c r="F24" i="52"/>
  <c r="E24" i="52"/>
  <c r="D24" i="52"/>
  <c r="C24" i="52"/>
  <c r="N23" i="52"/>
  <c r="M23" i="52"/>
  <c r="L23" i="52"/>
  <c r="K23" i="52"/>
  <c r="J23" i="52"/>
  <c r="I23" i="52"/>
  <c r="H23" i="52"/>
  <c r="G23" i="52"/>
  <c r="F23" i="52"/>
  <c r="E23" i="52"/>
  <c r="D23" i="52"/>
  <c r="C23" i="52"/>
  <c r="N22" i="52"/>
  <c r="M22" i="52"/>
  <c r="L22" i="52"/>
  <c r="K22" i="52"/>
  <c r="J22" i="52"/>
  <c r="I22" i="52"/>
  <c r="H22" i="52"/>
  <c r="G22" i="52"/>
  <c r="F22" i="52"/>
  <c r="E22" i="52"/>
  <c r="D22" i="52"/>
  <c r="C22" i="52"/>
  <c r="N21" i="52"/>
  <c r="M21" i="52"/>
  <c r="L21" i="52"/>
  <c r="K21" i="52"/>
  <c r="J21" i="52"/>
  <c r="I21" i="52"/>
  <c r="H21" i="52"/>
  <c r="G21" i="52"/>
  <c r="F21" i="52"/>
  <c r="E21" i="52"/>
  <c r="D21" i="52"/>
  <c r="C21" i="52"/>
  <c r="N20" i="52"/>
  <c r="M20" i="52"/>
  <c r="L20" i="52"/>
  <c r="K20" i="52"/>
  <c r="J20" i="52"/>
  <c r="I20" i="52"/>
  <c r="H20" i="52"/>
  <c r="G20" i="52"/>
  <c r="F20" i="52"/>
  <c r="E20" i="52"/>
  <c r="D20" i="52"/>
  <c r="C20" i="52"/>
  <c r="N19" i="52"/>
  <c r="M19" i="52"/>
  <c r="L19" i="52"/>
  <c r="K19" i="52"/>
  <c r="J19" i="52"/>
  <c r="I19" i="52"/>
  <c r="H19" i="52"/>
  <c r="G19" i="52"/>
  <c r="F19" i="52"/>
  <c r="E19" i="52"/>
  <c r="D19" i="52"/>
  <c r="C19" i="52"/>
  <c r="N18" i="52"/>
  <c r="M18" i="52"/>
  <c r="L18" i="52"/>
  <c r="K18" i="52"/>
  <c r="J18" i="52"/>
  <c r="I18" i="52"/>
  <c r="H18" i="52"/>
  <c r="G18" i="52"/>
  <c r="F18" i="52"/>
  <c r="E18" i="52"/>
  <c r="D18" i="52"/>
  <c r="C18" i="52"/>
  <c r="N26" i="51"/>
  <c r="M26" i="51"/>
  <c r="L26" i="51"/>
  <c r="K26" i="51"/>
  <c r="J26" i="51"/>
  <c r="I26" i="51"/>
  <c r="H26" i="51"/>
  <c r="G26" i="51"/>
  <c r="F26" i="51"/>
  <c r="E26" i="51"/>
  <c r="D26" i="51"/>
  <c r="C26" i="51"/>
  <c r="N25" i="51"/>
  <c r="M25" i="51"/>
  <c r="L25" i="51"/>
  <c r="K25" i="51"/>
  <c r="J25" i="51"/>
  <c r="I25" i="51"/>
  <c r="H25" i="51"/>
  <c r="G25" i="51"/>
  <c r="F25" i="51"/>
  <c r="E25" i="51"/>
  <c r="D25" i="51"/>
  <c r="C25" i="51"/>
  <c r="N24" i="51"/>
  <c r="M24" i="51"/>
  <c r="L24" i="51"/>
  <c r="K24" i="51"/>
  <c r="J24" i="51"/>
  <c r="I24" i="51"/>
  <c r="H24" i="51"/>
  <c r="G24" i="51"/>
  <c r="F24" i="51"/>
  <c r="E24" i="51"/>
  <c r="D24" i="51"/>
  <c r="C24" i="51"/>
  <c r="N23" i="51"/>
  <c r="M23" i="51"/>
  <c r="L23" i="51"/>
  <c r="K23" i="51"/>
  <c r="J23" i="51"/>
  <c r="I23" i="51"/>
  <c r="H23" i="51"/>
  <c r="G23" i="51"/>
  <c r="F23" i="51"/>
  <c r="E23" i="51"/>
  <c r="D23" i="51"/>
  <c r="C23" i="51"/>
  <c r="N22" i="51"/>
  <c r="M22" i="51"/>
  <c r="L22" i="51"/>
  <c r="K22" i="51"/>
  <c r="J22" i="51"/>
  <c r="I22" i="51"/>
  <c r="H22" i="51"/>
  <c r="G22" i="51"/>
  <c r="F22" i="51"/>
  <c r="E22" i="51"/>
  <c r="D22" i="51"/>
  <c r="C22" i="51"/>
  <c r="N21" i="51"/>
  <c r="M21" i="51"/>
  <c r="L21" i="51"/>
  <c r="K21" i="51"/>
  <c r="J21" i="51"/>
  <c r="I21" i="51"/>
  <c r="H21" i="51"/>
  <c r="G21" i="51"/>
  <c r="F21" i="51"/>
  <c r="E21" i="51"/>
  <c r="D21" i="51"/>
  <c r="C21" i="51"/>
  <c r="N20" i="51"/>
  <c r="M20" i="51"/>
  <c r="L20" i="51"/>
  <c r="K20" i="51"/>
  <c r="J20" i="51"/>
  <c r="I20" i="51"/>
  <c r="H20" i="51"/>
  <c r="G20" i="51"/>
  <c r="F20" i="51"/>
  <c r="E20" i="51"/>
  <c r="D20" i="51"/>
  <c r="C20" i="51"/>
  <c r="N19" i="51"/>
  <c r="M19" i="51"/>
  <c r="L19" i="51"/>
  <c r="K19" i="51"/>
  <c r="J19" i="51"/>
  <c r="I19" i="51"/>
  <c r="H19" i="51"/>
  <c r="G19" i="51"/>
  <c r="F19" i="51"/>
  <c r="E19" i="51"/>
  <c r="D19" i="51"/>
  <c r="C19" i="51"/>
  <c r="N18" i="51"/>
  <c r="M18" i="51"/>
  <c r="L18" i="51"/>
  <c r="K18" i="51"/>
  <c r="J18" i="51"/>
  <c r="I18" i="51"/>
  <c r="H18" i="51"/>
  <c r="G18" i="51"/>
  <c r="F18" i="51"/>
  <c r="E18" i="51"/>
  <c r="D18" i="51"/>
  <c r="C18" i="51"/>
  <c r="N26" i="50"/>
  <c r="M26" i="50"/>
  <c r="L26" i="50"/>
  <c r="K26" i="50"/>
  <c r="J26" i="50"/>
  <c r="I26" i="50"/>
  <c r="H26" i="50"/>
  <c r="G26" i="50"/>
  <c r="F26" i="50"/>
  <c r="E26" i="50"/>
  <c r="D26" i="50"/>
  <c r="C26" i="50"/>
  <c r="N25" i="50"/>
  <c r="M25" i="50"/>
  <c r="L25" i="50"/>
  <c r="K25" i="50"/>
  <c r="J25" i="50"/>
  <c r="I25" i="50"/>
  <c r="H25" i="50"/>
  <c r="G25" i="50"/>
  <c r="F25" i="50"/>
  <c r="E25" i="50"/>
  <c r="D25" i="50"/>
  <c r="C25" i="50"/>
  <c r="N24" i="50"/>
  <c r="M24" i="50"/>
  <c r="L24" i="50"/>
  <c r="K24" i="50"/>
  <c r="J24" i="50"/>
  <c r="I24" i="50"/>
  <c r="H24" i="50"/>
  <c r="G24" i="50"/>
  <c r="F24" i="50"/>
  <c r="E24" i="50"/>
  <c r="D24" i="50"/>
  <c r="C24" i="50"/>
  <c r="N23" i="50"/>
  <c r="M23" i="50"/>
  <c r="L23" i="50"/>
  <c r="K23" i="50"/>
  <c r="J23" i="50"/>
  <c r="I23" i="50"/>
  <c r="H23" i="50"/>
  <c r="G23" i="50"/>
  <c r="F23" i="50"/>
  <c r="E23" i="50"/>
  <c r="D23" i="50"/>
  <c r="C23" i="50"/>
  <c r="N22" i="50"/>
  <c r="M22" i="50"/>
  <c r="L22" i="50"/>
  <c r="K22" i="50"/>
  <c r="J22" i="50"/>
  <c r="I22" i="50"/>
  <c r="H22" i="50"/>
  <c r="G22" i="50"/>
  <c r="F22" i="50"/>
  <c r="E22" i="50"/>
  <c r="D22" i="50"/>
  <c r="C22" i="50"/>
  <c r="N21" i="50"/>
  <c r="M21" i="50"/>
  <c r="L21" i="50"/>
  <c r="K21" i="50"/>
  <c r="J21" i="50"/>
  <c r="I21" i="50"/>
  <c r="H21" i="50"/>
  <c r="G21" i="50"/>
  <c r="F21" i="50"/>
  <c r="E21" i="50"/>
  <c r="D21" i="50"/>
  <c r="C21" i="50"/>
  <c r="N20" i="50"/>
  <c r="M20" i="50"/>
  <c r="L20" i="50"/>
  <c r="K20" i="50"/>
  <c r="J20" i="50"/>
  <c r="I20" i="50"/>
  <c r="H20" i="50"/>
  <c r="G20" i="50"/>
  <c r="F20" i="50"/>
  <c r="E20" i="50"/>
  <c r="D20" i="50"/>
  <c r="C20" i="50"/>
  <c r="N19" i="50"/>
  <c r="M19" i="50"/>
  <c r="L19" i="50"/>
  <c r="K19" i="50"/>
  <c r="J19" i="50"/>
  <c r="I19" i="50"/>
  <c r="H19" i="50"/>
  <c r="G19" i="50"/>
  <c r="F19" i="50"/>
  <c r="E19" i="50"/>
  <c r="D19" i="50"/>
  <c r="C19" i="50"/>
  <c r="N18" i="50"/>
  <c r="M18" i="50"/>
  <c r="L18" i="50"/>
  <c r="K18" i="50"/>
  <c r="J18" i="50"/>
  <c r="I18" i="50"/>
  <c r="H18" i="50"/>
  <c r="G18" i="50"/>
  <c r="F18" i="50"/>
  <c r="E18" i="50"/>
  <c r="D18" i="50"/>
  <c r="C18" i="50"/>
  <c r="N26" i="49"/>
  <c r="M26" i="49"/>
  <c r="L26" i="49"/>
  <c r="K26" i="49"/>
  <c r="J26" i="49"/>
  <c r="I26" i="49"/>
  <c r="H26" i="49"/>
  <c r="G26" i="49"/>
  <c r="F26" i="49"/>
  <c r="E26" i="49"/>
  <c r="D26" i="49"/>
  <c r="C26" i="49"/>
  <c r="N25" i="49"/>
  <c r="M25" i="49"/>
  <c r="L25" i="49"/>
  <c r="K25" i="49"/>
  <c r="J25" i="49"/>
  <c r="I25" i="49"/>
  <c r="H25" i="49"/>
  <c r="G25" i="49"/>
  <c r="F25" i="49"/>
  <c r="E25" i="49"/>
  <c r="D25" i="49"/>
  <c r="C25" i="49"/>
  <c r="N24" i="49"/>
  <c r="M24" i="49"/>
  <c r="L24" i="49"/>
  <c r="K24" i="49"/>
  <c r="J24" i="49"/>
  <c r="I24" i="49"/>
  <c r="H24" i="49"/>
  <c r="G24" i="49"/>
  <c r="F24" i="49"/>
  <c r="E24" i="49"/>
  <c r="D24" i="49"/>
  <c r="C24" i="49"/>
  <c r="N23" i="49"/>
  <c r="M23" i="49"/>
  <c r="L23" i="49"/>
  <c r="K23" i="49"/>
  <c r="J23" i="49"/>
  <c r="I23" i="49"/>
  <c r="H23" i="49"/>
  <c r="G23" i="49"/>
  <c r="F23" i="49"/>
  <c r="E23" i="49"/>
  <c r="D23" i="49"/>
  <c r="C23" i="49"/>
  <c r="N22" i="49"/>
  <c r="M22" i="49"/>
  <c r="L22" i="49"/>
  <c r="K22" i="49"/>
  <c r="J22" i="49"/>
  <c r="I22" i="49"/>
  <c r="H22" i="49"/>
  <c r="G22" i="49"/>
  <c r="F22" i="49"/>
  <c r="E22" i="49"/>
  <c r="D22" i="49"/>
  <c r="C22" i="49"/>
  <c r="N21" i="49"/>
  <c r="M21" i="49"/>
  <c r="L21" i="49"/>
  <c r="K21" i="49"/>
  <c r="J21" i="49"/>
  <c r="I21" i="49"/>
  <c r="H21" i="49"/>
  <c r="G21" i="49"/>
  <c r="F21" i="49"/>
  <c r="E21" i="49"/>
  <c r="D21" i="49"/>
  <c r="C21" i="49"/>
  <c r="N20" i="49"/>
  <c r="M20" i="49"/>
  <c r="L20" i="49"/>
  <c r="K20" i="49"/>
  <c r="J20" i="49"/>
  <c r="I20" i="49"/>
  <c r="H20" i="49"/>
  <c r="G20" i="49"/>
  <c r="F20" i="49"/>
  <c r="E20" i="49"/>
  <c r="D20" i="49"/>
  <c r="C20" i="49"/>
  <c r="N19" i="49"/>
  <c r="M19" i="49"/>
  <c r="L19" i="49"/>
  <c r="K19" i="49"/>
  <c r="J19" i="49"/>
  <c r="I19" i="49"/>
  <c r="H19" i="49"/>
  <c r="G19" i="49"/>
  <c r="F19" i="49"/>
  <c r="E19" i="49"/>
  <c r="D19" i="49"/>
  <c r="C19" i="49"/>
  <c r="N18" i="49"/>
  <c r="M18" i="49"/>
  <c r="L18" i="49"/>
  <c r="K18" i="49"/>
  <c r="J18" i="49"/>
  <c r="I18" i="49"/>
  <c r="H18" i="49"/>
  <c r="G18" i="49"/>
  <c r="F18" i="49"/>
  <c r="E18" i="49"/>
  <c r="D18" i="49"/>
  <c r="C18" i="49"/>
  <c r="C19" i="44"/>
  <c r="D19" i="44"/>
  <c r="E19" i="44"/>
  <c r="F19" i="44"/>
  <c r="G19" i="44"/>
  <c r="H19" i="44"/>
  <c r="I19" i="44"/>
  <c r="J19" i="44"/>
  <c r="K19" i="44"/>
  <c r="L19" i="44"/>
  <c r="M19" i="44"/>
  <c r="N19" i="44"/>
  <c r="C20" i="44"/>
  <c r="D20" i="44"/>
  <c r="E20" i="44"/>
  <c r="F20" i="44"/>
  <c r="G20" i="44"/>
  <c r="H20" i="44"/>
  <c r="I20" i="44"/>
  <c r="J20" i="44"/>
  <c r="K20" i="44"/>
  <c r="L20" i="44"/>
  <c r="M20" i="44"/>
  <c r="N20" i="44"/>
  <c r="C21" i="44"/>
  <c r="D21" i="44"/>
  <c r="E21" i="44"/>
  <c r="F21" i="44"/>
  <c r="G21" i="44"/>
  <c r="H21" i="44"/>
  <c r="I21" i="44"/>
  <c r="J21" i="44"/>
  <c r="K21" i="44"/>
  <c r="L21" i="44"/>
  <c r="M21" i="44"/>
  <c r="N21" i="44"/>
  <c r="C22" i="44"/>
  <c r="D22" i="44"/>
  <c r="E22" i="44"/>
  <c r="F22" i="44"/>
  <c r="G22" i="44"/>
  <c r="H22" i="44"/>
  <c r="I22" i="44"/>
  <c r="J22" i="44"/>
  <c r="K22" i="44"/>
  <c r="L22" i="44"/>
  <c r="M22" i="44"/>
  <c r="N22" i="44"/>
  <c r="C23" i="44"/>
  <c r="D23" i="44"/>
  <c r="E23" i="44"/>
  <c r="F23" i="44"/>
  <c r="G23" i="44"/>
  <c r="H23" i="44"/>
  <c r="I23" i="44"/>
  <c r="J23" i="44"/>
  <c r="K23" i="44"/>
  <c r="L23" i="44"/>
  <c r="M23" i="44"/>
  <c r="N23" i="44"/>
  <c r="C24" i="44"/>
  <c r="D24" i="44"/>
  <c r="E24" i="44"/>
  <c r="F24" i="44"/>
  <c r="G24" i="44"/>
  <c r="H24" i="44"/>
  <c r="I24" i="44"/>
  <c r="J24" i="44"/>
  <c r="K24" i="44"/>
  <c r="L24" i="44"/>
  <c r="M24" i="44"/>
  <c r="N24" i="44"/>
  <c r="C25" i="44"/>
  <c r="D25" i="44"/>
  <c r="E25" i="44"/>
  <c r="F25" i="44"/>
  <c r="G25" i="44"/>
  <c r="H25" i="44"/>
  <c r="I25" i="44"/>
  <c r="J25" i="44"/>
  <c r="K25" i="44"/>
  <c r="L25" i="44"/>
  <c r="M25" i="44"/>
  <c r="N25" i="44"/>
  <c r="C26" i="44"/>
  <c r="D26" i="44"/>
  <c r="E26" i="44"/>
  <c r="F26" i="44"/>
  <c r="G26" i="44"/>
  <c r="H26" i="44"/>
  <c r="I26" i="44"/>
  <c r="J26" i="44"/>
  <c r="K26" i="44"/>
  <c r="L26" i="44"/>
  <c r="M26" i="44"/>
  <c r="N26" i="44"/>
  <c r="N18" i="44"/>
  <c r="M18" i="44"/>
  <c r="L18" i="44"/>
  <c r="K18" i="44"/>
  <c r="J18" i="44"/>
  <c r="I18" i="44"/>
  <c r="H18" i="44"/>
  <c r="G18" i="44"/>
  <c r="F18" i="44"/>
  <c r="E18" i="44"/>
  <c r="D18" i="44"/>
  <c r="C18" i="44"/>
  <c r="A2" i="49" l="1"/>
  <c r="A2" i="50"/>
  <c r="A2" i="51"/>
  <c r="A2" i="52"/>
  <c r="A2" i="53"/>
  <c r="A2" i="54"/>
  <c r="A2" i="55"/>
  <c r="A2" i="56"/>
  <c r="A2" i="57"/>
  <c r="A2" i="58"/>
  <c r="A2" i="59" l="1"/>
  <c r="U21" i="44" l="1"/>
  <c r="U22" i="44"/>
  <c r="U23" i="44"/>
  <c r="U24" i="44"/>
  <c r="U25" i="44"/>
  <c r="U26" i="44"/>
  <c r="U18" i="44"/>
  <c r="C4" i="59"/>
  <c r="D4" i="59" s="1"/>
  <c r="E4" i="59" s="1"/>
  <c r="F4" i="59" s="1"/>
  <c r="G4" i="59" s="1"/>
  <c r="H4" i="59" s="1"/>
  <c r="I4" i="59" s="1"/>
  <c r="J4" i="59" s="1"/>
  <c r="K4" i="59" s="1"/>
  <c r="L4" i="59" s="1"/>
  <c r="M4" i="59" s="1"/>
  <c r="N4" i="59" s="1"/>
  <c r="O4" i="59" s="1"/>
  <c r="P4" i="59" s="1"/>
  <c r="Q4" i="59" s="1"/>
  <c r="R4" i="59" s="1"/>
  <c r="S4" i="59" s="1"/>
  <c r="T4" i="59" s="1"/>
  <c r="U4" i="59" s="1"/>
  <c r="V4" i="59" s="1"/>
  <c r="W4" i="59" s="1"/>
  <c r="X4" i="59" s="1"/>
  <c r="Y4" i="59" s="1"/>
  <c r="Z4" i="59" s="1"/>
  <c r="AA4" i="59" s="1"/>
  <c r="AB4" i="59" s="1"/>
  <c r="AC4" i="59" s="1"/>
  <c r="AD4" i="59" s="1"/>
  <c r="AE4" i="59" s="1"/>
  <c r="AF4" i="59" s="1"/>
  <c r="AG4" i="59" s="1"/>
  <c r="C4" i="58"/>
  <c r="D4" i="58" s="1"/>
  <c r="E4" i="58" s="1"/>
  <c r="F4" i="58" s="1"/>
  <c r="G4" i="58" s="1"/>
  <c r="H4" i="58" s="1"/>
  <c r="I4" i="58" s="1"/>
  <c r="J4" i="58" s="1"/>
  <c r="K4" i="58" s="1"/>
  <c r="L4" i="58" s="1"/>
  <c r="M4" i="58" s="1"/>
  <c r="N4" i="58" s="1"/>
  <c r="O4" i="58" s="1"/>
  <c r="P4" i="58" s="1"/>
  <c r="Q4" i="58" s="1"/>
  <c r="R4" i="58" s="1"/>
  <c r="S4" i="58" s="1"/>
  <c r="T4" i="58" s="1"/>
  <c r="U4" i="58" s="1"/>
  <c r="V4" i="58" s="1"/>
  <c r="W4" i="58" s="1"/>
  <c r="X4" i="58" s="1"/>
  <c r="Y4" i="58" s="1"/>
  <c r="Z4" i="58" s="1"/>
  <c r="AA4" i="58" s="1"/>
  <c r="AB4" i="58" s="1"/>
  <c r="AC4" i="58" s="1"/>
  <c r="AD4" i="58" s="1"/>
  <c r="AE4" i="58" s="1"/>
  <c r="AF4" i="58" s="1"/>
  <c r="AG4" i="58" s="1"/>
  <c r="C4" i="57"/>
  <c r="D4" i="57" s="1"/>
  <c r="E4" i="57" s="1"/>
  <c r="F4" i="57" s="1"/>
  <c r="G4" i="57" s="1"/>
  <c r="H4" i="57" s="1"/>
  <c r="I4" i="57" s="1"/>
  <c r="J4" i="57" s="1"/>
  <c r="K4" i="57" s="1"/>
  <c r="L4" i="57" s="1"/>
  <c r="M4" i="57" s="1"/>
  <c r="N4" i="57" s="1"/>
  <c r="O4" i="57" s="1"/>
  <c r="P4" i="57" s="1"/>
  <c r="Q4" i="57" s="1"/>
  <c r="R4" i="57" s="1"/>
  <c r="S4" i="57" s="1"/>
  <c r="T4" i="57" s="1"/>
  <c r="U4" i="57" s="1"/>
  <c r="V4" i="57" s="1"/>
  <c r="W4" i="57" s="1"/>
  <c r="X4" i="57" s="1"/>
  <c r="Y4" i="57" s="1"/>
  <c r="Z4" i="57" s="1"/>
  <c r="AA4" i="57" s="1"/>
  <c r="AB4" i="57" s="1"/>
  <c r="AC4" i="57" s="1"/>
  <c r="AD4" i="57" s="1"/>
  <c r="AE4" i="57" s="1"/>
  <c r="AF4" i="57" s="1"/>
  <c r="AG4" i="57" s="1"/>
  <c r="C4" i="56"/>
  <c r="D4" i="56" s="1"/>
  <c r="E4" i="56" s="1"/>
  <c r="F4" i="56" s="1"/>
  <c r="G4" i="56" s="1"/>
  <c r="H4" i="56" s="1"/>
  <c r="I4" i="56" s="1"/>
  <c r="J4" i="56" s="1"/>
  <c r="K4" i="56" s="1"/>
  <c r="L4" i="56" s="1"/>
  <c r="M4" i="56" s="1"/>
  <c r="N4" i="56" s="1"/>
  <c r="O4" i="56" s="1"/>
  <c r="P4" i="56" s="1"/>
  <c r="Q4" i="56" s="1"/>
  <c r="R4" i="56" s="1"/>
  <c r="S4" i="56" s="1"/>
  <c r="T4" i="56" s="1"/>
  <c r="U4" i="56" s="1"/>
  <c r="V4" i="56" s="1"/>
  <c r="W4" i="56" s="1"/>
  <c r="X4" i="56" s="1"/>
  <c r="Y4" i="56" s="1"/>
  <c r="Z4" i="56" s="1"/>
  <c r="AA4" i="56" s="1"/>
  <c r="AB4" i="56" s="1"/>
  <c r="AC4" i="56" s="1"/>
  <c r="AD4" i="56" s="1"/>
  <c r="AE4" i="56" s="1"/>
  <c r="AF4" i="56" s="1"/>
  <c r="AG4" i="56" s="1"/>
  <c r="C4" i="55"/>
  <c r="D4" i="55" s="1"/>
  <c r="E4" i="55" s="1"/>
  <c r="F4" i="55" s="1"/>
  <c r="G4" i="55" s="1"/>
  <c r="H4" i="55" s="1"/>
  <c r="I4" i="55" s="1"/>
  <c r="J4" i="55" s="1"/>
  <c r="K4" i="55" s="1"/>
  <c r="L4" i="55" s="1"/>
  <c r="M4" i="55" s="1"/>
  <c r="N4" i="55" s="1"/>
  <c r="O4" i="55" s="1"/>
  <c r="P4" i="55" s="1"/>
  <c r="Q4" i="55" s="1"/>
  <c r="R4" i="55" s="1"/>
  <c r="S4" i="55" s="1"/>
  <c r="T4" i="55" s="1"/>
  <c r="U4" i="55" s="1"/>
  <c r="V4" i="55" s="1"/>
  <c r="W4" i="55" s="1"/>
  <c r="X4" i="55" s="1"/>
  <c r="Y4" i="55" s="1"/>
  <c r="Z4" i="55" s="1"/>
  <c r="AA4" i="55" s="1"/>
  <c r="AB4" i="55" s="1"/>
  <c r="AC4" i="55" s="1"/>
  <c r="AD4" i="55" s="1"/>
  <c r="AE4" i="55" s="1"/>
  <c r="AF4" i="55" s="1"/>
  <c r="AG4" i="55" s="1"/>
  <c r="C4" i="54"/>
  <c r="D4" i="54" s="1"/>
  <c r="E4" i="54" s="1"/>
  <c r="F4" i="54" s="1"/>
  <c r="G4" i="54" s="1"/>
  <c r="H4" i="54" s="1"/>
  <c r="I4" i="54" s="1"/>
  <c r="J4" i="54" s="1"/>
  <c r="K4" i="54" s="1"/>
  <c r="L4" i="54" s="1"/>
  <c r="M4" i="54" s="1"/>
  <c r="N4" i="54" s="1"/>
  <c r="O4" i="54" s="1"/>
  <c r="P4" i="54" s="1"/>
  <c r="Q4" i="54" s="1"/>
  <c r="R4" i="54" s="1"/>
  <c r="S4" i="54" s="1"/>
  <c r="T4" i="54" s="1"/>
  <c r="U4" i="54" s="1"/>
  <c r="V4" i="54" s="1"/>
  <c r="W4" i="54" s="1"/>
  <c r="X4" i="54" s="1"/>
  <c r="Y4" i="54" s="1"/>
  <c r="Z4" i="54" s="1"/>
  <c r="AA4" i="54" s="1"/>
  <c r="AB4" i="54" s="1"/>
  <c r="AC4" i="54" s="1"/>
  <c r="AD4" i="54" s="1"/>
  <c r="AE4" i="54" s="1"/>
  <c r="AF4" i="54" s="1"/>
  <c r="AG4" i="54" s="1"/>
  <c r="C4" i="53"/>
  <c r="D4" i="53" s="1"/>
  <c r="E4" i="53" s="1"/>
  <c r="F4" i="53" s="1"/>
  <c r="G4" i="53" s="1"/>
  <c r="H4" i="53" s="1"/>
  <c r="I4" i="53" s="1"/>
  <c r="J4" i="53" s="1"/>
  <c r="K4" i="53" s="1"/>
  <c r="L4" i="53" s="1"/>
  <c r="M4" i="53" s="1"/>
  <c r="N4" i="53" s="1"/>
  <c r="O4" i="53" s="1"/>
  <c r="P4" i="53" s="1"/>
  <c r="Q4" i="53" s="1"/>
  <c r="R4" i="53" s="1"/>
  <c r="S4" i="53" s="1"/>
  <c r="T4" i="53" s="1"/>
  <c r="U4" i="53" s="1"/>
  <c r="V4" i="53" s="1"/>
  <c r="W4" i="53" s="1"/>
  <c r="X4" i="53" s="1"/>
  <c r="Y4" i="53" s="1"/>
  <c r="Z4" i="53" s="1"/>
  <c r="AA4" i="53" s="1"/>
  <c r="AB4" i="53" s="1"/>
  <c r="AC4" i="53" s="1"/>
  <c r="AD4" i="53" s="1"/>
  <c r="AE4" i="53" s="1"/>
  <c r="AF4" i="53" s="1"/>
  <c r="AG4" i="53" s="1"/>
  <c r="C4" i="52"/>
  <c r="D4" i="52" s="1"/>
  <c r="E4" i="52" s="1"/>
  <c r="F4" i="52" s="1"/>
  <c r="G4" i="52" s="1"/>
  <c r="H4" i="52" s="1"/>
  <c r="I4" i="52" s="1"/>
  <c r="J4" i="52" s="1"/>
  <c r="K4" i="52" s="1"/>
  <c r="L4" i="52" s="1"/>
  <c r="M4" i="52" s="1"/>
  <c r="N4" i="52" s="1"/>
  <c r="O4" i="52" s="1"/>
  <c r="P4" i="52" s="1"/>
  <c r="Q4" i="52" s="1"/>
  <c r="R4" i="52" s="1"/>
  <c r="S4" i="52" s="1"/>
  <c r="T4" i="52" s="1"/>
  <c r="U4" i="52" s="1"/>
  <c r="V4" i="52" s="1"/>
  <c r="W4" i="52" s="1"/>
  <c r="X4" i="52" s="1"/>
  <c r="Y4" i="52" s="1"/>
  <c r="Z4" i="52" s="1"/>
  <c r="AA4" i="52" s="1"/>
  <c r="AB4" i="52" s="1"/>
  <c r="AC4" i="52" s="1"/>
  <c r="AD4" i="52" s="1"/>
  <c r="AE4" i="52" s="1"/>
  <c r="AF4" i="52" s="1"/>
  <c r="AG4" i="52" s="1"/>
  <c r="C4" i="51"/>
  <c r="D4" i="51" s="1"/>
  <c r="E4" i="51" s="1"/>
  <c r="F4" i="51" s="1"/>
  <c r="G4" i="51" s="1"/>
  <c r="H4" i="51" s="1"/>
  <c r="I4" i="51" s="1"/>
  <c r="J4" i="51" s="1"/>
  <c r="K4" i="51" s="1"/>
  <c r="L4" i="51" s="1"/>
  <c r="M4" i="51" s="1"/>
  <c r="N4" i="51" s="1"/>
  <c r="O4" i="51" s="1"/>
  <c r="P4" i="51" s="1"/>
  <c r="Q4" i="51" s="1"/>
  <c r="R4" i="51" s="1"/>
  <c r="S4" i="51" s="1"/>
  <c r="T4" i="51" s="1"/>
  <c r="U4" i="51" s="1"/>
  <c r="V4" i="51" s="1"/>
  <c r="W4" i="51" s="1"/>
  <c r="X4" i="51" s="1"/>
  <c r="Y4" i="51" s="1"/>
  <c r="Z4" i="51" s="1"/>
  <c r="AA4" i="51" s="1"/>
  <c r="AB4" i="51" s="1"/>
  <c r="AC4" i="51" s="1"/>
  <c r="AD4" i="51" s="1"/>
  <c r="AE4" i="51" s="1"/>
  <c r="AF4" i="51" s="1"/>
  <c r="AG4" i="51" s="1"/>
  <c r="C4" i="50"/>
  <c r="D4" i="50" s="1"/>
  <c r="E4" i="50" s="1"/>
  <c r="F4" i="50" s="1"/>
  <c r="G4" i="50" s="1"/>
  <c r="H4" i="50" s="1"/>
  <c r="I4" i="50" s="1"/>
  <c r="J4" i="50" s="1"/>
  <c r="K4" i="50" s="1"/>
  <c r="L4" i="50" s="1"/>
  <c r="M4" i="50" s="1"/>
  <c r="N4" i="50" s="1"/>
  <c r="O4" i="50" s="1"/>
  <c r="P4" i="50" s="1"/>
  <c r="Q4" i="50" s="1"/>
  <c r="R4" i="50" s="1"/>
  <c r="S4" i="50" s="1"/>
  <c r="T4" i="50" s="1"/>
  <c r="U4" i="50" s="1"/>
  <c r="V4" i="50" s="1"/>
  <c r="W4" i="50" s="1"/>
  <c r="X4" i="50" s="1"/>
  <c r="Y4" i="50" s="1"/>
  <c r="Z4" i="50" s="1"/>
  <c r="AA4" i="50" s="1"/>
  <c r="AB4" i="50" s="1"/>
  <c r="AC4" i="50" s="1"/>
  <c r="AD4" i="50" s="1"/>
  <c r="AE4" i="50" s="1"/>
  <c r="AF4" i="50" s="1"/>
  <c r="AG4" i="50" s="1"/>
  <c r="AA26" i="44" l="1"/>
  <c r="Z26" i="44"/>
  <c r="Y26" i="44"/>
  <c r="X26" i="44"/>
  <c r="W26" i="44"/>
  <c r="V26" i="44"/>
  <c r="V26" i="49" s="1"/>
  <c r="V26" i="50" s="1"/>
  <c r="V26" i="51" s="1"/>
  <c r="T26" i="44"/>
  <c r="S26" i="44"/>
  <c r="R26" i="44"/>
  <c r="Q26" i="44"/>
  <c r="P26" i="44"/>
  <c r="AA25" i="44"/>
  <c r="Z25" i="44"/>
  <c r="Y25" i="44"/>
  <c r="X25" i="44"/>
  <c r="W25" i="44"/>
  <c r="V25" i="44"/>
  <c r="T25" i="44"/>
  <c r="S25" i="44"/>
  <c r="R25" i="44"/>
  <c r="Q25" i="44"/>
  <c r="P25" i="44"/>
  <c r="AA24" i="44"/>
  <c r="Z24" i="44"/>
  <c r="Y24" i="44"/>
  <c r="X24" i="44"/>
  <c r="W24" i="44"/>
  <c r="V24" i="44"/>
  <c r="V24" i="49" s="1"/>
  <c r="V24" i="50" s="1"/>
  <c r="V24" i="51" s="1"/>
  <c r="T24" i="44"/>
  <c r="S24" i="44"/>
  <c r="R24" i="44"/>
  <c r="Q24" i="44"/>
  <c r="P24" i="44"/>
  <c r="AA23" i="44"/>
  <c r="AA23" i="49" s="1"/>
  <c r="AA23" i="50" s="1"/>
  <c r="AA23" i="51" s="1"/>
  <c r="Z23" i="44"/>
  <c r="Y23" i="44"/>
  <c r="X23" i="44"/>
  <c r="W23" i="44"/>
  <c r="V23" i="44"/>
  <c r="T23" i="44"/>
  <c r="S23" i="44"/>
  <c r="R23" i="44"/>
  <c r="R23" i="49" s="1"/>
  <c r="R23" i="50" s="1"/>
  <c r="R23" i="51" s="1"/>
  <c r="Q23" i="44"/>
  <c r="P23" i="44"/>
  <c r="AA22" i="44"/>
  <c r="Z22" i="44"/>
  <c r="Y22" i="44"/>
  <c r="X22" i="44"/>
  <c r="W22" i="44"/>
  <c r="V22" i="44"/>
  <c r="T22" i="44"/>
  <c r="S22" i="44"/>
  <c r="R22" i="44"/>
  <c r="Q22" i="44"/>
  <c r="P22" i="44"/>
  <c r="AA21" i="44"/>
  <c r="Z21" i="44"/>
  <c r="Y21" i="44"/>
  <c r="Y21" i="49" s="1"/>
  <c r="Y21" i="50" s="1"/>
  <c r="Y21" i="51" s="1"/>
  <c r="X21" i="44"/>
  <c r="W21" i="44"/>
  <c r="V21" i="44"/>
  <c r="T21" i="44"/>
  <c r="S21" i="44"/>
  <c r="R21" i="44"/>
  <c r="Q21" i="44"/>
  <c r="P21" i="44"/>
  <c r="AA20" i="44"/>
  <c r="Z20" i="44"/>
  <c r="Y20" i="44"/>
  <c r="X20" i="44"/>
  <c r="W20" i="44"/>
  <c r="V20" i="44"/>
  <c r="U20" i="44"/>
  <c r="T20" i="44"/>
  <c r="S20" i="44"/>
  <c r="R20" i="44"/>
  <c r="Q20" i="44"/>
  <c r="P20" i="44"/>
  <c r="AA19" i="44"/>
  <c r="AA19" i="49" s="1"/>
  <c r="AA19" i="50" s="1"/>
  <c r="AA19" i="51" s="1"/>
  <c r="Z19" i="44"/>
  <c r="Z19" i="49" s="1"/>
  <c r="Z19" i="50" s="1"/>
  <c r="Z19" i="51" s="1"/>
  <c r="Y19" i="44"/>
  <c r="Y19" i="49" s="1"/>
  <c r="Y19" i="50" s="1"/>
  <c r="Y19" i="51" s="1"/>
  <c r="X19" i="44"/>
  <c r="W19" i="44"/>
  <c r="V19" i="44"/>
  <c r="U19" i="44"/>
  <c r="U19" i="49" s="1"/>
  <c r="U19" i="50" s="1"/>
  <c r="U19" i="51" s="1"/>
  <c r="T19" i="44"/>
  <c r="S19" i="44"/>
  <c r="S19" i="49" s="1"/>
  <c r="S19" i="50" s="1"/>
  <c r="S19" i="51" s="1"/>
  <c r="R19" i="44"/>
  <c r="Q19" i="44"/>
  <c r="Q19" i="49" s="1"/>
  <c r="Q19" i="50" s="1"/>
  <c r="Q19" i="51" s="1"/>
  <c r="P19" i="44"/>
  <c r="AA18" i="44"/>
  <c r="Z18" i="44"/>
  <c r="Z18" i="49" s="1"/>
  <c r="Z18" i="50" s="1"/>
  <c r="Z18" i="51" s="1"/>
  <c r="Y18" i="44"/>
  <c r="X18" i="44"/>
  <c r="W18" i="44"/>
  <c r="V18" i="44"/>
  <c r="V18" i="49" s="1"/>
  <c r="V18" i="50" s="1"/>
  <c r="V18" i="51" s="1"/>
  <c r="T18" i="44"/>
  <c r="S18" i="44"/>
  <c r="R18" i="44"/>
  <c r="R18" i="49" s="1"/>
  <c r="R18" i="50" s="1"/>
  <c r="R18" i="51" s="1"/>
  <c r="Q18" i="44"/>
  <c r="P18" i="44"/>
  <c r="AA20" i="49"/>
  <c r="AA20" i="50" s="1"/>
  <c r="AA20" i="51" s="1"/>
  <c r="AA21" i="49"/>
  <c r="AA21" i="50" s="1"/>
  <c r="AA21" i="51" s="1"/>
  <c r="Z22" i="49"/>
  <c r="Z22" i="50" s="1"/>
  <c r="Z22" i="51" s="1"/>
  <c r="Z24" i="49"/>
  <c r="Z24" i="50" s="1"/>
  <c r="Z24" i="51" s="1"/>
  <c r="Y20" i="49"/>
  <c r="Y20" i="50" s="1"/>
  <c r="Y20" i="51" s="1"/>
  <c r="Y25" i="49"/>
  <c r="Y25" i="50" s="1"/>
  <c r="Y25" i="51" s="1"/>
  <c r="X21" i="49"/>
  <c r="X21" i="50" s="1"/>
  <c r="X21" i="51" s="1"/>
  <c r="X22" i="49"/>
  <c r="X22" i="50" s="1"/>
  <c r="X22" i="51" s="1"/>
  <c r="X24" i="49"/>
  <c r="X24" i="50" s="1"/>
  <c r="X24" i="51" s="1"/>
  <c r="V21" i="49"/>
  <c r="V21" i="50" s="1"/>
  <c r="V21" i="51" s="1"/>
  <c r="V25" i="49"/>
  <c r="V25" i="50" s="1"/>
  <c r="V25" i="51" s="1"/>
  <c r="T24" i="49"/>
  <c r="T24" i="50" s="1"/>
  <c r="T24" i="51" s="1"/>
  <c r="T26" i="49"/>
  <c r="T26" i="50" s="1"/>
  <c r="T26" i="51" s="1"/>
  <c r="S20" i="49"/>
  <c r="S20" i="50" s="1"/>
  <c r="S20" i="51" s="1"/>
  <c r="S23" i="49"/>
  <c r="S23" i="50" s="1"/>
  <c r="S23" i="51" s="1"/>
  <c r="Q25" i="49"/>
  <c r="Q25" i="50" s="1"/>
  <c r="Q25" i="51" s="1"/>
  <c r="A7" i="49"/>
  <c r="A7" i="50" s="1"/>
  <c r="A8" i="49"/>
  <c r="A8" i="50" s="1"/>
  <c r="A9" i="49"/>
  <c r="A9" i="50" s="1"/>
  <c r="A10" i="49"/>
  <c r="A10" i="50" s="1"/>
  <c r="A11" i="49"/>
  <c r="A11" i="50" s="1"/>
  <c r="A12" i="49"/>
  <c r="A13" i="49"/>
  <c r="A13" i="50" s="1"/>
  <c r="A14" i="49"/>
  <c r="A6" i="49"/>
  <c r="A6" i="50" s="1"/>
  <c r="W25" i="49"/>
  <c r="W25" i="50" s="1"/>
  <c r="W25" i="51" s="1"/>
  <c r="W24" i="49"/>
  <c r="W24" i="50" s="1"/>
  <c r="W24" i="51" s="1"/>
  <c r="A25" i="49"/>
  <c r="W22" i="49"/>
  <c r="W22" i="50" s="1"/>
  <c r="W22" i="51" s="1"/>
  <c r="A23" i="49"/>
  <c r="W20" i="49"/>
  <c r="W20" i="50" s="1"/>
  <c r="W20" i="51" s="1"/>
  <c r="W19" i="49"/>
  <c r="W19" i="50" s="1"/>
  <c r="W19" i="51" s="1"/>
  <c r="C4" i="49"/>
  <c r="D4" i="49" s="1"/>
  <c r="E4" i="49" s="1"/>
  <c r="F4" i="49" s="1"/>
  <c r="G4" i="49" s="1"/>
  <c r="H4" i="49" s="1"/>
  <c r="I4" i="49" s="1"/>
  <c r="J4" i="49" s="1"/>
  <c r="K4" i="49" s="1"/>
  <c r="L4" i="49" s="1"/>
  <c r="M4" i="49" s="1"/>
  <c r="N4" i="49" s="1"/>
  <c r="O4" i="49" s="1"/>
  <c r="P4" i="49" s="1"/>
  <c r="Q4" i="49" s="1"/>
  <c r="R4" i="49" s="1"/>
  <c r="S4" i="49" s="1"/>
  <c r="T4" i="49" s="1"/>
  <c r="U4" i="49" s="1"/>
  <c r="V4" i="49" s="1"/>
  <c r="W4" i="49" s="1"/>
  <c r="X4" i="49" s="1"/>
  <c r="Y4" i="49" s="1"/>
  <c r="Z4" i="49" s="1"/>
  <c r="AA4" i="49" s="1"/>
  <c r="AB4" i="49" s="1"/>
  <c r="AC4" i="49" s="1"/>
  <c r="AD4" i="49" s="1"/>
  <c r="AE4" i="49" s="1"/>
  <c r="AF4" i="49" s="1"/>
  <c r="AG4" i="49" s="1"/>
  <c r="A19" i="44"/>
  <c r="A20" i="44"/>
  <c r="A21" i="44"/>
  <c r="A22" i="44"/>
  <c r="A23" i="44"/>
  <c r="A24" i="44"/>
  <c r="A25" i="44"/>
  <c r="A26" i="44"/>
  <c r="A18" i="44"/>
  <c r="C4" i="44"/>
  <c r="U18" i="49"/>
  <c r="U18" i="50" s="1"/>
  <c r="U18" i="51" s="1"/>
  <c r="T19" i="49"/>
  <c r="T19" i="50" s="1"/>
  <c r="T19" i="51" s="1"/>
  <c r="T20" i="49"/>
  <c r="T20" i="50" s="1"/>
  <c r="T20" i="51" s="1"/>
  <c r="Z21" i="49"/>
  <c r="Z21" i="50" s="1"/>
  <c r="Z21" i="51" s="1"/>
  <c r="T22" i="49"/>
  <c r="T22" i="50" s="1"/>
  <c r="T22" i="51" s="1"/>
  <c r="V23" i="49"/>
  <c r="V23" i="50" s="1"/>
  <c r="V23" i="51" s="1"/>
  <c r="X23" i="49"/>
  <c r="X23" i="50" s="1"/>
  <c r="X23" i="51" s="1"/>
  <c r="Z23" i="49"/>
  <c r="Z23" i="50" s="1"/>
  <c r="Z23" i="51" s="1"/>
  <c r="T25" i="49"/>
  <c r="T25" i="50" s="1"/>
  <c r="T25" i="51" s="1"/>
  <c r="X25" i="49"/>
  <c r="X25" i="50" s="1"/>
  <c r="X25" i="51" s="1"/>
  <c r="Z25" i="49"/>
  <c r="Z25" i="50" s="1"/>
  <c r="Z25" i="51" s="1"/>
  <c r="Q20" i="49"/>
  <c r="Q20" i="50" s="1"/>
  <c r="Q20" i="51" s="1"/>
  <c r="U20" i="49"/>
  <c r="U20" i="50" s="1"/>
  <c r="U20" i="51" s="1"/>
  <c r="S21" i="49"/>
  <c r="S21" i="50" s="1"/>
  <c r="S21" i="51" s="1"/>
  <c r="U21" i="49"/>
  <c r="U21" i="50" s="1"/>
  <c r="U21" i="51" s="1"/>
  <c r="S22" i="49"/>
  <c r="S22" i="50" s="1"/>
  <c r="S22" i="51" s="1"/>
  <c r="U22" i="49"/>
  <c r="U22" i="50" s="1"/>
  <c r="U22" i="51" s="1"/>
  <c r="Y22" i="49"/>
  <c r="Y22" i="50" s="1"/>
  <c r="Y22" i="51" s="1"/>
  <c r="AA22" i="49"/>
  <c r="AA22" i="50" s="1"/>
  <c r="AA22" i="51" s="1"/>
  <c r="U23" i="49"/>
  <c r="U23" i="50" s="1"/>
  <c r="U23" i="51" s="1"/>
  <c r="S24" i="49"/>
  <c r="S24" i="50" s="1"/>
  <c r="S24" i="51" s="1"/>
  <c r="U24" i="49"/>
  <c r="U24" i="50" s="1"/>
  <c r="U24" i="51" s="1"/>
  <c r="Y24" i="49"/>
  <c r="Y24" i="50" s="1"/>
  <c r="Y24" i="51" s="1"/>
  <c r="AA24" i="49"/>
  <c r="AA24" i="50" s="1"/>
  <c r="AA24" i="51" s="1"/>
  <c r="S26" i="49"/>
  <c r="S26" i="50" s="1"/>
  <c r="S26" i="51" s="1"/>
  <c r="S25" i="49"/>
  <c r="S25" i="50" s="1"/>
  <c r="S25" i="51" s="1"/>
  <c r="U25" i="49"/>
  <c r="U25" i="50" s="1"/>
  <c r="U25" i="51" s="1"/>
  <c r="U26" i="49"/>
  <c r="U26" i="50" s="1"/>
  <c r="U26" i="51" s="1"/>
  <c r="W23" i="49" l="1"/>
  <c r="W23" i="50" s="1"/>
  <c r="W23" i="51" s="1"/>
  <c r="A22" i="49"/>
  <c r="A19" i="49"/>
  <c r="A18" i="49"/>
  <c r="A21" i="49"/>
  <c r="A20" i="49"/>
  <c r="A6" i="51"/>
  <c r="A18" i="50"/>
  <c r="A13" i="51"/>
  <c r="A25" i="50"/>
  <c r="A11" i="51"/>
  <c r="A23" i="50"/>
  <c r="A9" i="51"/>
  <c r="A21" i="50"/>
  <c r="A7" i="51"/>
  <c r="A19" i="50"/>
  <c r="A26" i="49"/>
  <c r="A14" i="50"/>
  <c r="A24" i="49"/>
  <c r="A12" i="50"/>
  <c r="A10" i="51"/>
  <c r="A22" i="50"/>
  <c r="A8" i="51"/>
  <c r="A20" i="50"/>
  <c r="T21" i="49"/>
  <c r="T21" i="50" s="1"/>
  <c r="T21" i="51" s="1"/>
  <c r="T21" i="52" s="1"/>
  <c r="T21" i="53" s="1"/>
  <c r="T21" i="54" s="1"/>
  <c r="T21" i="55" s="1"/>
  <c r="T21" i="56" s="1"/>
  <c r="T21" i="57" s="1"/>
  <c r="T21" i="58" s="1"/>
  <c r="T21" i="59" s="1"/>
  <c r="W21" i="49"/>
  <c r="W21" i="50" s="1"/>
  <c r="W21" i="51" s="1"/>
  <c r="W21" i="52" s="1"/>
  <c r="W21" i="53" s="1"/>
  <c r="W21" i="54" s="1"/>
  <c r="W21" i="55" s="1"/>
  <c r="W21" i="56" s="1"/>
  <c r="W21" i="57" s="1"/>
  <c r="W21" i="58" s="1"/>
  <c r="W21" i="59" s="1"/>
  <c r="P21" i="49"/>
  <c r="P21" i="50" s="1"/>
  <c r="P21" i="51" s="1"/>
  <c r="P21" i="52" s="1"/>
  <c r="P21" i="53" s="1"/>
  <c r="P21" i="54" s="1"/>
  <c r="P21" i="55" s="1"/>
  <c r="P21" i="56" s="1"/>
  <c r="P21" i="57" s="1"/>
  <c r="P21" i="58" s="1"/>
  <c r="P21" i="59" s="1"/>
  <c r="R21" i="49"/>
  <c r="R21" i="50" s="1"/>
  <c r="R21" i="51" s="1"/>
  <c r="R21" i="52" s="1"/>
  <c r="R21" i="53" s="1"/>
  <c r="R21" i="54" s="1"/>
  <c r="R21" i="55" s="1"/>
  <c r="R21" i="56" s="1"/>
  <c r="R21" i="57" s="1"/>
  <c r="R21" i="58" s="1"/>
  <c r="R21" i="59" s="1"/>
  <c r="Q21" i="49"/>
  <c r="Q21" i="50" s="1"/>
  <c r="Q21" i="51" s="1"/>
  <c r="Q21" i="52" s="1"/>
  <c r="Q21" i="53" s="1"/>
  <c r="Q21" i="54" s="1"/>
  <c r="Q21" i="55" s="1"/>
  <c r="Q21" i="56" s="1"/>
  <c r="Q21" i="57" s="1"/>
  <c r="Q21" i="58" s="1"/>
  <c r="Q21" i="59" s="1"/>
  <c r="Z26" i="49"/>
  <c r="Z26" i="50" s="1"/>
  <c r="Z26" i="51" s="1"/>
  <c r="Z26" i="52" s="1"/>
  <c r="Z26" i="53" s="1"/>
  <c r="Z26" i="54" s="1"/>
  <c r="Z26" i="55" s="1"/>
  <c r="Z26" i="56" s="1"/>
  <c r="Z26" i="57" s="1"/>
  <c r="Z26" i="58" s="1"/>
  <c r="Z26" i="59" s="1"/>
  <c r="W26" i="49"/>
  <c r="W26" i="50" s="1"/>
  <c r="W26" i="51" s="1"/>
  <c r="W26" i="52" s="1"/>
  <c r="W26" i="53" s="1"/>
  <c r="W26" i="54" s="1"/>
  <c r="W26" i="55" s="1"/>
  <c r="W26" i="56" s="1"/>
  <c r="W26" i="57" s="1"/>
  <c r="W26" i="58" s="1"/>
  <c r="W26" i="59" s="1"/>
  <c r="Y26" i="49"/>
  <c r="Y26" i="50" s="1"/>
  <c r="Y26" i="51" s="1"/>
  <c r="Y26" i="52" s="1"/>
  <c r="Y26" i="53" s="1"/>
  <c r="Y26" i="54" s="1"/>
  <c r="Y26" i="55" s="1"/>
  <c r="Y26" i="56" s="1"/>
  <c r="Y26" i="57" s="1"/>
  <c r="Y26" i="58" s="1"/>
  <c r="Y26" i="59" s="1"/>
  <c r="AA26" i="49"/>
  <c r="AA26" i="50" s="1"/>
  <c r="AA26" i="51" s="1"/>
  <c r="AA26" i="52" s="1"/>
  <c r="AA26" i="53" s="1"/>
  <c r="AA26" i="54" s="1"/>
  <c r="AA26" i="55" s="1"/>
  <c r="AA26" i="56" s="1"/>
  <c r="AA26" i="57" s="1"/>
  <c r="AA26" i="58" s="1"/>
  <c r="AA26" i="59" s="1"/>
  <c r="R25" i="49"/>
  <c r="R25" i="50" s="1"/>
  <c r="R25" i="51" s="1"/>
  <c r="R25" i="52" s="1"/>
  <c r="R25" i="53" s="1"/>
  <c r="R25" i="54" s="1"/>
  <c r="R25" i="55" s="1"/>
  <c r="R25" i="56" s="1"/>
  <c r="R25" i="57" s="1"/>
  <c r="R25" i="58" s="1"/>
  <c r="R25" i="59" s="1"/>
  <c r="AA25" i="49"/>
  <c r="AA25" i="50" s="1"/>
  <c r="AA25" i="51" s="1"/>
  <c r="AA25" i="52" s="1"/>
  <c r="AA25" i="53" s="1"/>
  <c r="AA25" i="54" s="1"/>
  <c r="AA25" i="55" s="1"/>
  <c r="AA25" i="56" s="1"/>
  <c r="AA25" i="57" s="1"/>
  <c r="AA25" i="58" s="1"/>
  <c r="AA25" i="59" s="1"/>
  <c r="Q24" i="49"/>
  <c r="Q24" i="50" s="1"/>
  <c r="Q24" i="51" s="1"/>
  <c r="Q24" i="52" s="1"/>
  <c r="Q24" i="53" s="1"/>
  <c r="Q24" i="54" s="1"/>
  <c r="Q24" i="55" s="1"/>
  <c r="Q24" i="56" s="1"/>
  <c r="Q24" i="57" s="1"/>
  <c r="Q24" i="58" s="1"/>
  <c r="Q24" i="59" s="1"/>
  <c r="Q22" i="49"/>
  <c r="Q22" i="50" s="1"/>
  <c r="Q22" i="51" s="1"/>
  <c r="Q22" i="52" s="1"/>
  <c r="Q22" i="53" s="1"/>
  <c r="Q22" i="54" s="1"/>
  <c r="Q22" i="55" s="1"/>
  <c r="Q22" i="56" s="1"/>
  <c r="Q22" i="57" s="1"/>
  <c r="Q22" i="58" s="1"/>
  <c r="Q22" i="59" s="1"/>
  <c r="V22" i="49"/>
  <c r="V22" i="50" s="1"/>
  <c r="V22" i="51" s="1"/>
  <c r="V22" i="52" s="1"/>
  <c r="V22" i="53" s="1"/>
  <c r="V22" i="54" s="1"/>
  <c r="V22" i="55" s="1"/>
  <c r="V22" i="56" s="1"/>
  <c r="V22" i="57" s="1"/>
  <c r="V22" i="58" s="1"/>
  <c r="V22" i="59" s="1"/>
  <c r="Q26" i="49"/>
  <c r="Q26" i="50" s="1"/>
  <c r="Q26" i="51" s="1"/>
  <c r="X26" i="49"/>
  <c r="X26" i="50" s="1"/>
  <c r="X26" i="51" s="1"/>
  <c r="X26" i="52" s="1"/>
  <c r="X26" i="53" s="1"/>
  <c r="X26" i="54" s="1"/>
  <c r="X26" i="55" s="1"/>
  <c r="X26" i="56" s="1"/>
  <c r="X26" i="57" s="1"/>
  <c r="X26" i="58" s="1"/>
  <c r="X26" i="59" s="1"/>
  <c r="P26" i="49"/>
  <c r="P26" i="50" s="1"/>
  <c r="P26" i="51" s="1"/>
  <c r="P26" i="52" s="1"/>
  <c r="P26" i="53" s="1"/>
  <c r="P26" i="54" s="1"/>
  <c r="P26" i="55" s="1"/>
  <c r="P26" i="56" s="1"/>
  <c r="P26" i="57" s="1"/>
  <c r="P26" i="58" s="1"/>
  <c r="P26" i="59" s="1"/>
  <c r="R26" i="49"/>
  <c r="R26" i="50" s="1"/>
  <c r="R26" i="51" s="1"/>
  <c r="R26" i="52" s="1"/>
  <c r="R26" i="53" s="1"/>
  <c r="R26" i="54" s="1"/>
  <c r="R26" i="55" s="1"/>
  <c r="R26" i="56" s="1"/>
  <c r="R26" i="57" s="1"/>
  <c r="R26" i="58" s="1"/>
  <c r="R26" i="59" s="1"/>
  <c r="P25" i="49"/>
  <c r="P25" i="50" s="1"/>
  <c r="P25" i="51" s="1"/>
  <c r="P25" i="52" s="1"/>
  <c r="P25" i="53" s="1"/>
  <c r="P25" i="54" s="1"/>
  <c r="P25" i="55" s="1"/>
  <c r="P25" i="56" s="1"/>
  <c r="P25" i="57" s="1"/>
  <c r="P25" i="58" s="1"/>
  <c r="P25" i="59" s="1"/>
  <c r="P24" i="49"/>
  <c r="P24" i="50" s="1"/>
  <c r="P24" i="51" s="1"/>
  <c r="P24" i="52" s="1"/>
  <c r="P24" i="53" s="1"/>
  <c r="P24" i="54" s="1"/>
  <c r="P24" i="55" s="1"/>
  <c r="P24" i="56" s="1"/>
  <c r="P24" i="57" s="1"/>
  <c r="P24" i="58" s="1"/>
  <c r="P24" i="59" s="1"/>
  <c r="R24" i="49"/>
  <c r="R24" i="50" s="1"/>
  <c r="R24" i="51" s="1"/>
  <c r="R24" i="52" s="1"/>
  <c r="R24" i="53" s="1"/>
  <c r="R24" i="54" s="1"/>
  <c r="R24" i="55" s="1"/>
  <c r="R24" i="56" s="1"/>
  <c r="R24" i="57" s="1"/>
  <c r="R24" i="58" s="1"/>
  <c r="R24" i="59" s="1"/>
  <c r="P22" i="49"/>
  <c r="P22" i="50" s="1"/>
  <c r="P22" i="51" s="1"/>
  <c r="P22" i="52" s="1"/>
  <c r="P22" i="53" s="1"/>
  <c r="P22" i="54" s="1"/>
  <c r="P22" i="55" s="1"/>
  <c r="P22" i="56" s="1"/>
  <c r="P22" i="57" s="1"/>
  <c r="P22" i="58" s="1"/>
  <c r="P22" i="59" s="1"/>
  <c r="R22" i="49"/>
  <c r="R22" i="50" s="1"/>
  <c r="R22" i="51" s="1"/>
  <c r="R22" i="52" s="1"/>
  <c r="R22" i="53" s="1"/>
  <c r="R22" i="54" s="1"/>
  <c r="R22" i="55" s="1"/>
  <c r="R22" i="56" s="1"/>
  <c r="R22" i="57" s="1"/>
  <c r="R22" i="58" s="1"/>
  <c r="R22" i="59" s="1"/>
  <c r="P20" i="49"/>
  <c r="P20" i="50" s="1"/>
  <c r="P20" i="51" s="1"/>
  <c r="P20" i="52" s="1"/>
  <c r="P20" i="53" s="1"/>
  <c r="P20" i="54" s="1"/>
  <c r="P20" i="55" s="1"/>
  <c r="P20" i="56" s="1"/>
  <c r="P20" i="57" s="1"/>
  <c r="P20" i="58" s="1"/>
  <c r="P20" i="59" s="1"/>
  <c r="R20" i="49"/>
  <c r="R20" i="50" s="1"/>
  <c r="R20" i="51" s="1"/>
  <c r="R20" i="52" s="1"/>
  <c r="R20" i="53" s="1"/>
  <c r="R20" i="54" s="1"/>
  <c r="R20" i="55" s="1"/>
  <c r="R20" i="56" s="1"/>
  <c r="R20" i="57" s="1"/>
  <c r="R20" i="58" s="1"/>
  <c r="R20" i="59" s="1"/>
  <c r="V20" i="49"/>
  <c r="V20" i="50" s="1"/>
  <c r="V20" i="51" s="1"/>
  <c r="V20" i="52" s="1"/>
  <c r="V20" i="53" s="1"/>
  <c r="V20" i="54" s="1"/>
  <c r="V20" i="55" s="1"/>
  <c r="V20" i="56" s="1"/>
  <c r="V20" i="57" s="1"/>
  <c r="V20" i="58" s="1"/>
  <c r="V20" i="59" s="1"/>
  <c r="X20" i="49"/>
  <c r="X20" i="50" s="1"/>
  <c r="X20" i="51" s="1"/>
  <c r="X20" i="52" s="1"/>
  <c r="X20" i="53" s="1"/>
  <c r="X20" i="54" s="1"/>
  <c r="X20" i="55" s="1"/>
  <c r="X20" i="56" s="1"/>
  <c r="X20" i="57" s="1"/>
  <c r="X20" i="58" s="1"/>
  <c r="X20" i="59" s="1"/>
  <c r="Z20" i="49"/>
  <c r="Z20" i="50" s="1"/>
  <c r="Z20" i="51" s="1"/>
  <c r="Z20" i="52" s="1"/>
  <c r="Z20" i="53" s="1"/>
  <c r="Z20" i="54" s="1"/>
  <c r="Z20" i="55" s="1"/>
  <c r="Z20" i="56" s="1"/>
  <c r="Z20" i="57" s="1"/>
  <c r="Z20" i="58" s="1"/>
  <c r="Z20" i="59" s="1"/>
  <c r="X19" i="49"/>
  <c r="X19" i="50" s="1"/>
  <c r="X19" i="51" s="1"/>
  <c r="X19" i="52" s="1"/>
  <c r="X19" i="53" s="1"/>
  <c r="X19" i="54" s="1"/>
  <c r="X19" i="55" s="1"/>
  <c r="X19" i="56" s="1"/>
  <c r="X19" i="57" s="1"/>
  <c r="X19" i="58" s="1"/>
  <c r="X19" i="59" s="1"/>
  <c r="T23" i="49"/>
  <c r="T23" i="50" s="1"/>
  <c r="T23" i="51" s="1"/>
  <c r="T23" i="52" s="1"/>
  <c r="T23" i="53" s="1"/>
  <c r="T23" i="54" s="1"/>
  <c r="T23" i="55" s="1"/>
  <c r="T23" i="56" s="1"/>
  <c r="T23" i="57" s="1"/>
  <c r="T23" i="58" s="1"/>
  <c r="T23" i="59" s="1"/>
  <c r="P23" i="49"/>
  <c r="P23" i="50" s="1"/>
  <c r="P23" i="51" s="1"/>
  <c r="P23" i="52" s="1"/>
  <c r="P23" i="53" s="1"/>
  <c r="P23" i="54" s="1"/>
  <c r="P23" i="55" s="1"/>
  <c r="P23" i="56" s="1"/>
  <c r="P23" i="57" s="1"/>
  <c r="P23" i="58" s="1"/>
  <c r="P23" i="59" s="1"/>
  <c r="Y23" i="49"/>
  <c r="Y23" i="50" s="1"/>
  <c r="Y23" i="51" s="1"/>
  <c r="Q23" i="49"/>
  <c r="Q23" i="50" s="1"/>
  <c r="Q23" i="51" s="1"/>
  <c r="Q23" i="52" s="1"/>
  <c r="Q23" i="53" s="1"/>
  <c r="Q23" i="54" s="1"/>
  <c r="Q23" i="55" s="1"/>
  <c r="Q23" i="56" s="1"/>
  <c r="Q23" i="57" s="1"/>
  <c r="Q23" i="58" s="1"/>
  <c r="Q23" i="59" s="1"/>
  <c r="Q18" i="49"/>
  <c r="Q18" i="50" s="1"/>
  <c r="Q18" i="51" s="1"/>
  <c r="Q18" i="52" s="1"/>
  <c r="Q18" i="53" s="1"/>
  <c r="Q18" i="54" s="1"/>
  <c r="Q18" i="55" s="1"/>
  <c r="Q18" i="56" s="1"/>
  <c r="Q18" i="57" s="1"/>
  <c r="Q18" i="58" s="1"/>
  <c r="Q18" i="59" s="1"/>
  <c r="S18" i="49"/>
  <c r="S18" i="50" s="1"/>
  <c r="S18" i="51" s="1"/>
  <c r="S18" i="52" s="1"/>
  <c r="S18" i="53" s="1"/>
  <c r="S18" i="54" s="1"/>
  <c r="S18" i="55" s="1"/>
  <c r="S18" i="56" s="1"/>
  <c r="S18" i="57" s="1"/>
  <c r="S18" i="58" s="1"/>
  <c r="S18" i="59" s="1"/>
  <c r="X18" i="49"/>
  <c r="X18" i="50" s="1"/>
  <c r="X18" i="51" s="1"/>
  <c r="X18" i="52" s="1"/>
  <c r="X18" i="53" s="1"/>
  <c r="X18" i="54" s="1"/>
  <c r="X18" i="55" s="1"/>
  <c r="X18" i="56" s="1"/>
  <c r="X18" i="57" s="1"/>
  <c r="X18" i="58" s="1"/>
  <c r="X18" i="59" s="1"/>
  <c r="V19" i="49"/>
  <c r="V19" i="50" s="1"/>
  <c r="V19" i="51" s="1"/>
  <c r="V19" i="52" s="1"/>
  <c r="V19" i="53" s="1"/>
  <c r="V19" i="54" s="1"/>
  <c r="V19" i="55" s="1"/>
  <c r="V19" i="56" s="1"/>
  <c r="V19" i="57" s="1"/>
  <c r="V19" i="58" s="1"/>
  <c r="V19" i="59" s="1"/>
  <c r="P18" i="49"/>
  <c r="P18" i="50" s="1"/>
  <c r="P18" i="51" s="1"/>
  <c r="P18" i="52" s="1"/>
  <c r="P18" i="53" s="1"/>
  <c r="P18" i="54" s="1"/>
  <c r="P18" i="55" s="1"/>
  <c r="P18" i="56" s="1"/>
  <c r="P18" i="57" s="1"/>
  <c r="P18" i="58" s="1"/>
  <c r="P18" i="59" s="1"/>
  <c r="T18" i="49"/>
  <c r="T18" i="50" s="1"/>
  <c r="T18" i="51" s="1"/>
  <c r="T18" i="52" s="1"/>
  <c r="T18" i="53" s="1"/>
  <c r="T18" i="54" s="1"/>
  <c r="T18" i="55" s="1"/>
  <c r="T18" i="56" s="1"/>
  <c r="T18" i="57" s="1"/>
  <c r="T18" i="58" s="1"/>
  <c r="T18" i="59" s="1"/>
  <c r="W18" i="49"/>
  <c r="W18" i="50" s="1"/>
  <c r="W18" i="51" s="1"/>
  <c r="W18" i="52" s="1"/>
  <c r="W18" i="53" s="1"/>
  <c r="W18" i="54" s="1"/>
  <c r="W18" i="55" s="1"/>
  <c r="W18" i="56" s="1"/>
  <c r="W18" i="57" s="1"/>
  <c r="W18" i="58" s="1"/>
  <c r="W18" i="59" s="1"/>
  <c r="Y18" i="49"/>
  <c r="Y18" i="50" s="1"/>
  <c r="Y18" i="51" s="1"/>
  <c r="Y18" i="52" s="1"/>
  <c r="Y18" i="53" s="1"/>
  <c r="Y18" i="54" s="1"/>
  <c r="Y18" i="55" s="1"/>
  <c r="Y18" i="56" s="1"/>
  <c r="Y18" i="57" s="1"/>
  <c r="Y18" i="58" s="1"/>
  <c r="Y18" i="59" s="1"/>
  <c r="AA18" i="49"/>
  <c r="AA18" i="50" s="1"/>
  <c r="AA18" i="51" s="1"/>
  <c r="AA18" i="52" s="1"/>
  <c r="AA18" i="53" s="1"/>
  <c r="AA18" i="54" s="1"/>
  <c r="AA18" i="55" s="1"/>
  <c r="AA18" i="56" s="1"/>
  <c r="AA18" i="57" s="1"/>
  <c r="AA18" i="58" s="1"/>
  <c r="AA18" i="59" s="1"/>
  <c r="AB2" i="44"/>
  <c r="AB2" i="50"/>
  <c r="AB2" i="52"/>
  <c r="AB2" i="54"/>
  <c r="AB2" i="56"/>
  <c r="AB2" i="58"/>
  <c r="AB2" i="49"/>
  <c r="AB2" i="51"/>
  <c r="AB2" i="53"/>
  <c r="AB2" i="55"/>
  <c r="AB2" i="57"/>
  <c r="AB2" i="59"/>
  <c r="D4" i="44"/>
  <c r="E4" i="44" s="1"/>
  <c r="P19" i="49"/>
  <c r="P19" i="50" s="1"/>
  <c r="P19" i="51" s="1"/>
  <c r="P19" i="52" s="1"/>
  <c r="P19" i="53" s="1"/>
  <c r="P19" i="54" s="1"/>
  <c r="P19" i="55" s="1"/>
  <c r="P19" i="56" s="1"/>
  <c r="P19" i="57" s="1"/>
  <c r="P19" i="58" s="1"/>
  <c r="P19" i="59" s="1"/>
  <c r="R19" i="49"/>
  <c r="R19" i="50" s="1"/>
  <c r="R19" i="51" s="1"/>
  <c r="R19" i="52" s="1"/>
  <c r="R19" i="53" s="1"/>
  <c r="R19" i="54" s="1"/>
  <c r="R19" i="55" s="1"/>
  <c r="R19" i="56" s="1"/>
  <c r="R19" i="57" s="1"/>
  <c r="R19" i="58" s="1"/>
  <c r="R19" i="59" s="1"/>
  <c r="R18" i="52"/>
  <c r="R18" i="53" s="1"/>
  <c r="R18" i="54" s="1"/>
  <c r="R18" i="55" s="1"/>
  <c r="R18" i="56" s="1"/>
  <c r="R18" i="57" s="1"/>
  <c r="R18" i="58" s="1"/>
  <c r="R18" i="59" s="1"/>
  <c r="Z18" i="52"/>
  <c r="Z18" i="53" s="1"/>
  <c r="Z18" i="54" s="1"/>
  <c r="Z18" i="55" s="1"/>
  <c r="Z18" i="56" s="1"/>
  <c r="Z18" i="57" s="1"/>
  <c r="Z18" i="58" s="1"/>
  <c r="Z18" i="59" s="1"/>
  <c r="V18" i="52"/>
  <c r="V18" i="53" s="1"/>
  <c r="V18" i="54" s="1"/>
  <c r="V18" i="55" s="1"/>
  <c r="V18" i="56" s="1"/>
  <c r="V18" i="57" s="1"/>
  <c r="V18" i="58" s="1"/>
  <c r="V18" i="59" s="1"/>
  <c r="U18" i="52"/>
  <c r="U18" i="53" s="1"/>
  <c r="U18" i="54" s="1"/>
  <c r="U18" i="55" s="1"/>
  <c r="U18" i="56" s="1"/>
  <c r="U18" i="57" s="1"/>
  <c r="U18" i="58" s="1"/>
  <c r="U18" i="59" s="1"/>
  <c r="T19" i="52"/>
  <c r="T19" i="53" s="1"/>
  <c r="T19" i="54" s="1"/>
  <c r="T19" i="55" s="1"/>
  <c r="T19" i="56" s="1"/>
  <c r="T19" i="57" s="1"/>
  <c r="T19" i="58" s="1"/>
  <c r="T19" i="59" s="1"/>
  <c r="Z19" i="52"/>
  <c r="Z19" i="53" s="1"/>
  <c r="Z19" i="54" s="1"/>
  <c r="Z19" i="55" s="1"/>
  <c r="Z19" i="56" s="1"/>
  <c r="Z19" i="57" s="1"/>
  <c r="Z19" i="58" s="1"/>
  <c r="Z19" i="59" s="1"/>
  <c r="X22" i="52"/>
  <c r="X22" i="53" s="1"/>
  <c r="X22" i="54" s="1"/>
  <c r="X22" i="55" s="1"/>
  <c r="X22" i="56" s="1"/>
  <c r="X22" i="57" s="1"/>
  <c r="X22" i="58" s="1"/>
  <c r="X22" i="59" s="1"/>
  <c r="V23" i="52"/>
  <c r="V23" i="53" s="1"/>
  <c r="V23" i="54" s="1"/>
  <c r="V23" i="55" s="1"/>
  <c r="V23" i="56" s="1"/>
  <c r="V23" i="57" s="1"/>
  <c r="V23" i="58" s="1"/>
  <c r="V23" i="59" s="1"/>
  <c r="Z22" i="52"/>
  <c r="Z22" i="53" s="1"/>
  <c r="Z22" i="54" s="1"/>
  <c r="Z22" i="55" s="1"/>
  <c r="Z22" i="56" s="1"/>
  <c r="Z22" i="57" s="1"/>
  <c r="Z22" i="58" s="1"/>
  <c r="Z22" i="59" s="1"/>
  <c r="W22" i="52"/>
  <c r="W22" i="53" s="1"/>
  <c r="W22" i="54" s="1"/>
  <c r="W22" i="55" s="1"/>
  <c r="W22" i="56" s="1"/>
  <c r="W22" i="57" s="1"/>
  <c r="W22" i="58" s="1"/>
  <c r="W22" i="59" s="1"/>
  <c r="T22" i="52"/>
  <c r="T22" i="53" s="1"/>
  <c r="T22" i="54" s="1"/>
  <c r="T22" i="55" s="1"/>
  <c r="T22" i="56" s="1"/>
  <c r="T22" i="57" s="1"/>
  <c r="T22" i="58" s="1"/>
  <c r="T22" i="59" s="1"/>
  <c r="X21" i="52"/>
  <c r="X21" i="53" s="1"/>
  <c r="X21" i="54" s="1"/>
  <c r="X21" i="55" s="1"/>
  <c r="X21" i="56" s="1"/>
  <c r="X21" i="57" s="1"/>
  <c r="X21" i="58" s="1"/>
  <c r="X21" i="59" s="1"/>
  <c r="U23" i="52"/>
  <c r="U23" i="53" s="1"/>
  <c r="U23" i="54" s="1"/>
  <c r="U23" i="55" s="1"/>
  <c r="U23" i="56" s="1"/>
  <c r="U23" i="57" s="1"/>
  <c r="U23" i="58" s="1"/>
  <c r="U23" i="59" s="1"/>
  <c r="V25" i="52"/>
  <c r="V25" i="53" s="1"/>
  <c r="V25" i="54" s="1"/>
  <c r="V25" i="55" s="1"/>
  <c r="V25" i="56" s="1"/>
  <c r="V25" i="57" s="1"/>
  <c r="V25" i="58" s="1"/>
  <c r="V25" i="59" s="1"/>
  <c r="S24" i="52"/>
  <c r="S24" i="53" s="1"/>
  <c r="S24" i="54" s="1"/>
  <c r="S24" i="55" s="1"/>
  <c r="S24" i="56" s="1"/>
  <c r="S24" i="57" s="1"/>
  <c r="S24" i="58" s="1"/>
  <c r="S24" i="59" s="1"/>
  <c r="T24" i="52"/>
  <c r="T24" i="53" s="1"/>
  <c r="T24" i="54" s="1"/>
  <c r="T24" i="55" s="1"/>
  <c r="T24" i="56" s="1"/>
  <c r="T24" i="57" s="1"/>
  <c r="T24" i="58" s="1"/>
  <c r="T24" i="59" s="1"/>
  <c r="S19" i="52"/>
  <c r="S19" i="53" s="1"/>
  <c r="S19" i="54" s="1"/>
  <c r="S19" i="55" s="1"/>
  <c r="S19" i="56" s="1"/>
  <c r="S19" i="57" s="1"/>
  <c r="S19" i="58" s="1"/>
  <c r="S19" i="59" s="1"/>
  <c r="U26" i="52"/>
  <c r="U26" i="53" s="1"/>
  <c r="U26" i="54" s="1"/>
  <c r="U26" i="55" s="1"/>
  <c r="U26" i="56" s="1"/>
  <c r="U26" i="57" s="1"/>
  <c r="U26" i="58" s="1"/>
  <c r="U26" i="59" s="1"/>
  <c r="U25" i="52"/>
  <c r="U25" i="53" s="1"/>
  <c r="U25" i="54" s="1"/>
  <c r="U25" i="55" s="1"/>
  <c r="U25" i="56" s="1"/>
  <c r="U25" i="57" s="1"/>
  <c r="U25" i="58" s="1"/>
  <c r="U25" i="59" s="1"/>
  <c r="Z23" i="52"/>
  <c r="Z23" i="53" s="1"/>
  <c r="Z23" i="54" s="1"/>
  <c r="Z23" i="55" s="1"/>
  <c r="Z23" i="56" s="1"/>
  <c r="Z23" i="57" s="1"/>
  <c r="Z23" i="58" s="1"/>
  <c r="Z23" i="59" s="1"/>
  <c r="W24" i="52"/>
  <c r="W24" i="53" s="1"/>
  <c r="W24" i="54" s="1"/>
  <c r="W24" i="55" s="1"/>
  <c r="W24" i="56" s="1"/>
  <c r="W24" i="57" s="1"/>
  <c r="W24" i="58" s="1"/>
  <c r="W24" i="59" s="1"/>
  <c r="W19" i="52"/>
  <c r="W19" i="53" s="1"/>
  <c r="W19" i="54" s="1"/>
  <c r="W19" i="55" s="1"/>
  <c r="W19" i="56" s="1"/>
  <c r="W19" i="57" s="1"/>
  <c r="W19" i="58" s="1"/>
  <c r="W19" i="59" s="1"/>
  <c r="AA24" i="52"/>
  <c r="AA24" i="53" s="1"/>
  <c r="AA24" i="54" s="1"/>
  <c r="AA24" i="55" s="1"/>
  <c r="AA24" i="56" s="1"/>
  <c r="AA24" i="57" s="1"/>
  <c r="AA24" i="58" s="1"/>
  <c r="AA24" i="59" s="1"/>
  <c r="W20" i="52"/>
  <c r="W20" i="53" s="1"/>
  <c r="W20" i="54" s="1"/>
  <c r="W20" i="55" s="1"/>
  <c r="W20" i="56" s="1"/>
  <c r="W20" i="57" s="1"/>
  <c r="W20" i="58" s="1"/>
  <c r="W20" i="59" s="1"/>
  <c r="AA19" i="52"/>
  <c r="AA19" i="53" s="1"/>
  <c r="AA19" i="54" s="1"/>
  <c r="AA19" i="55" s="1"/>
  <c r="AA19" i="56" s="1"/>
  <c r="AA19" i="57" s="1"/>
  <c r="AA19" i="58" s="1"/>
  <c r="AA19" i="59" s="1"/>
  <c r="T25" i="52"/>
  <c r="T25" i="53" s="1"/>
  <c r="T25" i="54" s="1"/>
  <c r="T25" i="55" s="1"/>
  <c r="T25" i="56" s="1"/>
  <c r="T25" i="57" s="1"/>
  <c r="T25" i="58" s="1"/>
  <c r="T25" i="59" s="1"/>
  <c r="U24" i="52"/>
  <c r="U24" i="53" s="1"/>
  <c r="U24" i="54" s="1"/>
  <c r="U24" i="55" s="1"/>
  <c r="U24" i="56" s="1"/>
  <c r="U24" i="57" s="1"/>
  <c r="U24" i="58" s="1"/>
  <c r="U24" i="59" s="1"/>
  <c r="Z25" i="52"/>
  <c r="Z25" i="53" s="1"/>
  <c r="Z25" i="54" s="1"/>
  <c r="Z25" i="55" s="1"/>
  <c r="Z25" i="56" s="1"/>
  <c r="Z25" i="57" s="1"/>
  <c r="Z25" i="58" s="1"/>
  <c r="Z25" i="59" s="1"/>
  <c r="U22" i="52"/>
  <c r="U22" i="53" s="1"/>
  <c r="U22" i="54" s="1"/>
  <c r="U22" i="55" s="1"/>
  <c r="U22" i="56" s="1"/>
  <c r="U22" i="57" s="1"/>
  <c r="U22" i="58" s="1"/>
  <c r="U22" i="59" s="1"/>
  <c r="S20" i="52"/>
  <c r="S20" i="53" s="1"/>
  <c r="S20" i="54" s="1"/>
  <c r="S20" i="55" s="1"/>
  <c r="S20" i="56" s="1"/>
  <c r="S20" i="57" s="1"/>
  <c r="S20" i="58" s="1"/>
  <c r="S20" i="59" s="1"/>
  <c r="Y22" i="52"/>
  <c r="Y22" i="53" s="1"/>
  <c r="Y22" i="54" s="1"/>
  <c r="Y22" i="55" s="1"/>
  <c r="Y22" i="56" s="1"/>
  <c r="Y22" i="57" s="1"/>
  <c r="Y22" i="58" s="1"/>
  <c r="Y22" i="59" s="1"/>
  <c r="S21" i="52"/>
  <c r="S21" i="53" s="1"/>
  <c r="S21" i="54" s="1"/>
  <c r="S21" i="55" s="1"/>
  <c r="S21" i="56" s="1"/>
  <c r="S21" i="57" s="1"/>
  <c r="S21" i="58" s="1"/>
  <c r="S21" i="59" s="1"/>
  <c r="R23" i="52"/>
  <c r="R23" i="53" s="1"/>
  <c r="R23" i="54" s="1"/>
  <c r="R23" i="55" s="1"/>
  <c r="R23" i="56" s="1"/>
  <c r="R23" i="57" s="1"/>
  <c r="R23" i="58" s="1"/>
  <c r="R23" i="59" s="1"/>
  <c r="U21" i="52"/>
  <c r="U21" i="53" s="1"/>
  <c r="U21" i="54" s="1"/>
  <c r="U21" i="55" s="1"/>
  <c r="U21" i="56" s="1"/>
  <c r="U21" i="57" s="1"/>
  <c r="U21" i="58" s="1"/>
  <c r="U21" i="59" s="1"/>
  <c r="Y24" i="52"/>
  <c r="Y24" i="53" s="1"/>
  <c r="Y24" i="54" s="1"/>
  <c r="Y24" i="55" s="1"/>
  <c r="Y24" i="56" s="1"/>
  <c r="Y24" i="57" s="1"/>
  <c r="Y24" i="58" s="1"/>
  <c r="Y24" i="59" s="1"/>
  <c r="S26" i="52"/>
  <c r="S26" i="53" s="1"/>
  <c r="S26" i="54" s="1"/>
  <c r="S26" i="55" s="1"/>
  <c r="S26" i="56" s="1"/>
  <c r="S26" i="57" s="1"/>
  <c r="S26" i="58" s="1"/>
  <c r="S26" i="59" s="1"/>
  <c r="X24" i="52"/>
  <c r="X24" i="53" s="1"/>
  <c r="X24" i="54" s="1"/>
  <c r="X24" i="55" s="1"/>
  <c r="X24" i="56" s="1"/>
  <c r="X24" i="57" s="1"/>
  <c r="X24" i="58" s="1"/>
  <c r="X24" i="59" s="1"/>
  <c r="U20" i="52"/>
  <c r="U20" i="53" s="1"/>
  <c r="U20" i="54" s="1"/>
  <c r="U20" i="55" s="1"/>
  <c r="U20" i="56" s="1"/>
  <c r="U20" i="57" s="1"/>
  <c r="U20" i="58" s="1"/>
  <c r="U20" i="59" s="1"/>
  <c r="S25" i="52"/>
  <c r="S25" i="53" s="1"/>
  <c r="S25" i="54" s="1"/>
  <c r="S25" i="55" s="1"/>
  <c r="S25" i="56" s="1"/>
  <c r="S25" i="57" s="1"/>
  <c r="S25" i="58" s="1"/>
  <c r="S25" i="59" s="1"/>
  <c r="Q25" i="52"/>
  <c r="Q25" i="53" s="1"/>
  <c r="Q25" i="54" s="1"/>
  <c r="Q25" i="55" s="1"/>
  <c r="Q25" i="56" s="1"/>
  <c r="Q25" i="57" s="1"/>
  <c r="Q25" i="58" s="1"/>
  <c r="Q25" i="59" s="1"/>
  <c r="X25" i="52"/>
  <c r="X25" i="53" s="1"/>
  <c r="X25" i="54" s="1"/>
  <c r="X25" i="55" s="1"/>
  <c r="X25" i="56" s="1"/>
  <c r="X25" i="57" s="1"/>
  <c r="X25" i="58" s="1"/>
  <c r="X25" i="59" s="1"/>
  <c r="X23" i="52"/>
  <c r="X23" i="53" s="1"/>
  <c r="X23" i="54" s="1"/>
  <c r="X23" i="55" s="1"/>
  <c r="X23" i="56" s="1"/>
  <c r="X23" i="57" s="1"/>
  <c r="X23" i="58" s="1"/>
  <c r="X23" i="59" s="1"/>
  <c r="Q26" i="52"/>
  <c r="Q26" i="53" s="1"/>
  <c r="Q26" i="54" s="1"/>
  <c r="Q26" i="55" s="1"/>
  <c r="Q26" i="56" s="1"/>
  <c r="Q26" i="57" s="1"/>
  <c r="Q26" i="58" s="1"/>
  <c r="Q26" i="59" s="1"/>
  <c r="AA23" i="52"/>
  <c r="AA23" i="53" s="1"/>
  <c r="AA23" i="54" s="1"/>
  <c r="AA23" i="55" s="1"/>
  <c r="AA23" i="56" s="1"/>
  <c r="AA23" i="57" s="1"/>
  <c r="AA23" i="58" s="1"/>
  <c r="AA23" i="59" s="1"/>
  <c r="S22" i="52"/>
  <c r="S22" i="53" s="1"/>
  <c r="S22" i="54" s="1"/>
  <c r="S22" i="55" s="1"/>
  <c r="S22" i="56" s="1"/>
  <c r="S22" i="57" s="1"/>
  <c r="S22" i="58" s="1"/>
  <c r="S22" i="59" s="1"/>
  <c r="T20" i="52"/>
  <c r="T20" i="53" s="1"/>
  <c r="T20" i="54" s="1"/>
  <c r="T20" i="55" s="1"/>
  <c r="T20" i="56" s="1"/>
  <c r="T20" i="57" s="1"/>
  <c r="T20" i="58" s="1"/>
  <c r="T20" i="59" s="1"/>
  <c r="Q20" i="52"/>
  <c r="Q20" i="53" s="1"/>
  <c r="Q20" i="54" s="1"/>
  <c r="Q20" i="55" s="1"/>
  <c r="Q20" i="56" s="1"/>
  <c r="Q20" i="57" s="1"/>
  <c r="Q20" i="58" s="1"/>
  <c r="Q20" i="59" s="1"/>
  <c r="AA20" i="52"/>
  <c r="AA20" i="53" s="1"/>
  <c r="AA20" i="54" s="1"/>
  <c r="AA20" i="55" s="1"/>
  <c r="AA20" i="56" s="1"/>
  <c r="AA20" i="57" s="1"/>
  <c r="AA20" i="58" s="1"/>
  <c r="AA20" i="59" s="1"/>
  <c r="S23" i="52"/>
  <c r="S23" i="53" s="1"/>
  <c r="S23" i="54" s="1"/>
  <c r="S23" i="55" s="1"/>
  <c r="S23" i="56" s="1"/>
  <c r="S23" i="57" s="1"/>
  <c r="S23" i="58" s="1"/>
  <c r="S23" i="59" s="1"/>
  <c r="Y23" i="52"/>
  <c r="Y23" i="53" s="1"/>
  <c r="Y23" i="54" s="1"/>
  <c r="Y23" i="55" s="1"/>
  <c r="Y23" i="56" s="1"/>
  <c r="Y23" i="57" s="1"/>
  <c r="Y23" i="58" s="1"/>
  <c r="Y23" i="59" s="1"/>
  <c r="V21" i="52"/>
  <c r="V21" i="53" s="1"/>
  <c r="V21" i="54" s="1"/>
  <c r="V21" i="55" s="1"/>
  <c r="V21" i="56" s="1"/>
  <c r="V21" i="57" s="1"/>
  <c r="V21" i="58" s="1"/>
  <c r="V21" i="59" s="1"/>
  <c r="Q19" i="52"/>
  <c r="Q19" i="53" s="1"/>
  <c r="Q19" i="54" s="1"/>
  <c r="Q19" i="55" s="1"/>
  <c r="Q19" i="56" s="1"/>
  <c r="Q19" i="57" s="1"/>
  <c r="Q19" i="58" s="1"/>
  <c r="Q19" i="59" s="1"/>
  <c r="Y20" i="52"/>
  <c r="Y20" i="53" s="1"/>
  <c r="Y20" i="54" s="1"/>
  <c r="Y20" i="55" s="1"/>
  <c r="Y20" i="56" s="1"/>
  <c r="Y20" i="57" s="1"/>
  <c r="Y20" i="58" s="1"/>
  <c r="Y20" i="59" s="1"/>
  <c r="Z21" i="52"/>
  <c r="Z21" i="53" s="1"/>
  <c r="Z21" i="54" s="1"/>
  <c r="Z21" i="55" s="1"/>
  <c r="Z21" i="56" s="1"/>
  <c r="Z21" i="57" s="1"/>
  <c r="Z21" i="58" s="1"/>
  <c r="Z21" i="59" s="1"/>
  <c r="AA21" i="52"/>
  <c r="AA21" i="53" s="1"/>
  <c r="AA21" i="54" s="1"/>
  <c r="AA21" i="55" s="1"/>
  <c r="AA21" i="56" s="1"/>
  <c r="AA21" i="57" s="1"/>
  <c r="AA21" i="58" s="1"/>
  <c r="AA21" i="59" s="1"/>
  <c r="V24" i="52"/>
  <c r="V24" i="53" s="1"/>
  <c r="V24" i="54" s="1"/>
  <c r="V24" i="55" s="1"/>
  <c r="V24" i="56" s="1"/>
  <c r="V24" i="57" s="1"/>
  <c r="V24" i="58" s="1"/>
  <c r="V24" i="59" s="1"/>
  <c r="AA22" i="52"/>
  <c r="AA22" i="53" s="1"/>
  <c r="AA22" i="54" s="1"/>
  <c r="AA22" i="55" s="1"/>
  <c r="AA22" i="56" s="1"/>
  <c r="AA22" i="57" s="1"/>
  <c r="AA22" i="58" s="1"/>
  <c r="AA22" i="59" s="1"/>
  <c r="T26" i="52"/>
  <c r="T26" i="53" s="1"/>
  <c r="T26" i="54" s="1"/>
  <c r="T26" i="55" s="1"/>
  <c r="T26" i="56" s="1"/>
  <c r="T26" i="57" s="1"/>
  <c r="T26" i="58" s="1"/>
  <c r="T26" i="59" s="1"/>
  <c r="W23" i="52"/>
  <c r="W23" i="53" s="1"/>
  <c r="W23" i="54" s="1"/>
  <c r="W23" i="55" s="1"/>
  <c r="W23" i="56" s="1"/>
  <c r="W23" i="57" s="1"/>
  <c r="W23" i="58" s="1"/>
  <c r="W23" i="59" s="1"/>
  <c r="Y19" i="52"/>
  <c r="Y19" i="53" s="1"/>
  <c r="Y19" i="54" s="1"/>
  <c r="Y19" i="55" s="1"/>
  <c r="Y19" i="56" s="1"/>
  <c r="Y19" i="57" s="1"/>
  <c r="Y19" i="58" s="1"/>
  <c r="Y19" i="59" s="1"/>
  <c r="Y21" i="52"/>
  <c r="Y21" i="53" s="1"/>
  <c r="Y21" i="54" s="1"/>
  <c r="Y21" i="55" s="1"/>
  <c r="Y21" i="56" s="1"/>
  <c r="Y21" i="57" s="1"/>
  <c r="Y21" i="58" s="1"/>
  <c r="Y21" i="59" s="1"/>
  <c r="U19" i="52"/>
  <c r="U19" i="53" s="1"/>
  <c r="U19" i="54" s="1"/>
  <c r="U19" i="55" s="1"/>
  <c r="U19" i="56" s="1"/>
  <c r="U19" i="57" s="1"/>
  <c r="U19" i="58" s="1"/>
  <c r="U19" i="59" s="1"/>
  <c r="V26" i="52"/>
  <c r="V26" i="53" s="1"/>
  <c r="V26" i="54" s="1"/>
  <c r="V26" i="55" s="1"/>
  <c r="V26" i="56" s="1"/>
  <c r="V26" i="57" s="1"/>
  <c r="V26" i="58" s="1"/>
  <c r="V26" i="59" s="1"/>
  <c r="Y25" i="52"/>
  <c r="Y25" i="53" s="1"/>
  <c r="Y25" i="54" s="1"/>
  <c r="Y25" i="55" s="1"/>
  <c r="Y25" i="56" s="1"/>
  <c r="Y25" i="57" s="1"/>
  <c r="Y25" i="58" s="1"/>
  <c r="Y25" i="59" s="1"/>
  <c r="W25" i="52"/>
  <c r="W25" i="53" s="1"/>
  <c r="W25" i="54" s="1"/>
  <c r="W25" i="55" s="1"/>
  <c r="W25" i="56" s="1"/>
  <c r="W25" i="57" s="1"/>
  <c r="W25" i="58" s="1"/>
  <c r="W25" i="59" s="1"/>
  <c r="Z24" i="52"/>
  <c r="Z24" i="53" s="1"/>
  <c r="Z24" i="54" s="1"/>
  <c r="Z24" i="55" s="1"/>
  <c r="Z24" i="56" s="1"/>
  <c r="Z24" i="57" s="1"/>
  <c r="Z24" i="58" s="1"/>
  <c r="Z24" i="59" s="1"/>
  <c r="G4" i="44" l="1"/>
  <c r="H4" i="44" s="1"/>
  <c r="I4" i="44" s="1"/>
  <c r="J4" i="44" s="1"/>
  <c r="K4" i="44" s="1"/>
  <c r="L4" i="44" s="1"/>
  <c r="M4" i="44" s="1"/>
  <c r="N4" i="44" s="1"/>
  <c r="O4" i="44" s="1"/>
  <c r="P4" i="44" s="1"/>
  <c r="Q4" i="44" s="1"/>
  <c r="R4" i="44" s="1"/>
  <c r="S4" i="44" s="1"/>
  <c r="T4" i="44" s="1"/>
  <c r="U4" i="44" s="1"/>
  <c r="V4" i="44" s="1"/>
  <c r="W4" i="44" s="1"/>
  <c r="X4" i="44" s="1"/>
  <c r="Y4" i="44" s="1"/>
  <c r="Z4" i="44" s="1"/>
  <c r="AA4" i="44" s="1"/>
  <c r="AB4" i="44" s="1"/>
  <c r="AC4" i="44" s="1"/>
  <c r="AD4" i="44" s="1"/>
  <c r="AE4" i="44" s="1"/>
  <c r="AF4" i="44" s="1"/>
  <c r="AG4" i="44" s="1"/>
  <c r="F4" i="44"/>
  <c r="A12" i="51"/>
  <c r="A24" i="50"/>
  <c r="A14" i="51"/>
  <c r="A26" i="50"/>
  <c r="A8" i="52"/>
  <c r="A20" i="51"/>
  <c r="A10" i="52"/>
  <c r="A22" i="51"/>
  <c r="A7" i="52"/>
  <c r="A19" i="51"/>
  <c r="A9" i="52"/>
  <c r="A21" i="51"/>
  <c r="A11" i="52"/>
  <c r="A23" i="51"/>
  <c r="A13" i="52"/>
  <c r="A25" i="51"/>
  <c r="A6" i="52"/>
  <c r="A18" i="51"/>
  <c r="A6" i="53" l="1"/>
  <c r="A18" i="52"/>
  <c r="A13" i="53"/>
  <c r="A25" i="52"/>
  <c r="A11" i="53"/>
  <c r="A23" i="52"/>
  <c r="A9" i="53"/>
  <c r="A21" i="52"/>
  <c r="A7" i="53"/>
  <c r="A19" i="52"/>
  <c r="A10" i="53"/>
  <c r="A22" i="52"/>
  <c r="A8" i="53"/>
  <c r="A20" i="52"/>
  <c r="A14" i="52"/>
  <c r="A26" i="51"/>
  <c r="A12" i="52"/>
  <c r="A24" i="51"/>
  <c r="A12" i="53" l="1"/>
  <c r="A24" i="52"/>
  <c r="A14" i="53"/>
  <c r="A26" i="52"/>
  <c r="A8" i="54"/>
  <c r="A20" i="53"/>
  <c r="A10" i="54"/>
  <c r="A22" i="53"/>
  <c r="A7" i="54"/>
  <c r="A19" i="53"/>
  <c r="A9" i="54"/>
  <c r="A21" i="53"/>
  <c r="A11" i="54"/>
  <c r="A23" i="53"/>
  <c r="A13" i="54"/>
  <c r="A25" i="53"/>
  <c r="A6" i="54"/>
  <c r="A18" i="53"/>
  <c r="A6" i="55" l="1"/>
  <c r="A18" i="54"/>
  <c r="A13" i="55"/>
  <c r="A25" i="54"/>
  <c r="A11" i="55"/>
  <c r="A23" i="54"/>
  <c r="A9" i="55"/>
  <c r="A21" i="54"/>
  <c r="A7" i="55"/>
  <c r="A19" i="54"/>
  <c r="A10" i="55"/>
  <c r="A22" i="54"/>
  <c r="A8" i="55"/>
  <c r="A20" i="54"/>
  <c r="A14" i="54"/>
  <c r="A26" i="53"/>
  <c r="A12" i="54"/>
  <c r="A24" i="53"/>
  <c r="A12" i="55" l="1"/>
  <c r="A24" i="54"/>
  <c r="A14" i="55"/>
  <c r="A26" i="54"/>
  <c r="A8" i="56"/>
  <c r="A20" i="55"/>
  <c r="A10" i="56"/>
  <c r="A22" i="55"/>
  <c r="A7" i="56"/>
  <c r="A19" i="55"/>
  <c r="A9" i="56"/>
  <c r="A21" i="55"/>
  <c r="A11" i="56"/>
  <c r="A23" i="55"/>
  <c r="A13" i="56"/>
  <c r="A25" i="55"/>
  <c r="A6" i="56"/>
  <c r="A18" i="55"/>
  <c r="A6" i="57" l="1"/>
  <c r="A18" i="56"/>
  <c r="A13" i="57"/>
  <c r="A25" i="56"/>
  <c r="A11" i="57"/>
  <c r="A23" i="56"/>
  <c r="A7" i="57"/>
  <c r="A19" i="56"/>
  <c r="A10" i="57"/>
  <c r="A22" i="56"/>
  <c r="A8" i="57"/>
  <c r="A20" i="56"/>
  <c r="A14" i="56"/>
  <c r="A26" i="55"/>
  <c r="A12" i="56"/>
  <c r="A24" i="55"/>
  <c r="A9" i="57"/>
  <c r="A21" i="56"/>
  <c r="A9" i="58" l="1"/>
  <c r="A21" i="58" s="1"/>
  <c r="A21" i="57"/>
  <c r="A12" i="57"/>
  <c r="A24" i="56"/>
  <c r="A14" i="57"/>
  <c r="A26" i="56"/>
  <c r="A8" i="58"/>
  <c r="A20" i="58" s="1"/>
  <c r="A20" i="57"/>
  <c r="A10" i="58"/>
  <c r="A22" i="58" s="1"/>
  <c r="A22" i="57"/>
  <c r="A7" i="58"/>
  <c r="A19" i="58" s="1"/>
  <c r="A19" i="57"/>
  <c r="A11" i="58"/>
  <c r="A23" i="58" s="1"/>
  <c r="A23" i="57"/>
  <c r="A13" i="58"/>
  <c r="A25" i="58" s="1"/>
  <c r="A25" i="57"/>
  <c r="A6" i="58"/>
  <c r="A18" i="58" s="1"/>
  <c r="A18" i="57"/>
  <c r="A9" i="59" l="1"/>
  <c r="A21" i="59" s="1"/>
  <c r="A11" i="59"/>
  <c r="A23" i="59" s="1"/>
  <c r="A6" i="59"/>
  <c r="A18" i="59" s="1"/>
  <c r="A10" i="59"/>
  <c r="A22" i="59" s="1"/>
  <c r="A13" i="59"/>
  <c r="A25" i="59" s="1"/>
  <c r="A7" i="59"/>
  <c r="A19" i="59" s="1"/>
  <c r="A8" i="59"/>
  <c r="A20" i="59" s="1"/>
  <c r="A14" i="58"/>
  <c r="A26" i="58" s="1"/>
  <c r="A26" i="57"/>
  <c r="A12" i="58"/>
  <c r="A24" i="58" s="1"/>
  <c r="A24" i="57"/>
  <c r="A12" i="59" l="1"/>
  <c r="A24" i="59" s="1"/>
  <c r="A14" i="59"/>
  <c r="A26" i="59" s="1"/>
</calcChain>
</file>

<file path=xl/sharedStrings.xml><?xml version="1.0" encoding="utf-8"?>
<sst xmlns="http://schemas.openxmlformats.org/spreadsheetml/2006/main" count="402" uniqueCount="49">
  <si>
    <t>PREVISION DE SERVICE DU 01 AU 30 AVRIL 2016</t>
  </si>
  <si>
    <t>PREVISION DE SERVICE DU 01 AU 31 MAI</t>
  </si>
  <si>
    <t>PREVISION DE SERVICE DU 01 AU 31 DECEMBRE</t>
  </si>
  <si>
    <t>PREVISION DE SERVICE DU 01 AU 31 OCTOBRE</t>
  </si>
  <si>
    <t>PREVISION DE SERVICE DU 01 AU 31 AOUT</t>
  </si>
  <si>
    <t>PREVISION DE SERVICE DU 01 AU 31 JUILLET</t>
  </si>
  <si>
    <t>PREVISION DE SERVICE DU 01 AU 30 JUIN</t>
  </si>
  <si>
    <t>PREVISION DE SERVICE DU 01 AU 30 SEPTEMBRE</t>
  </si>
  <si>
    <t>PREVISION DE SERVICE DU 01 AU 30 NOVEMBRE</t>
  </si>
  <si>
    <t>PREVISION DE SERVICE DU 01 AU 31 JANVIER</t>
  </si>
  <si>
    <t>PREVISION DE SERVICE DU 01 AU 28 (29) FEVRIER</t>
  </si>
  <si>
    <t>PREVISION DE SERVICE DU 01 AU 31 MARS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</si>
  <si>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</si>
  <si>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</si>
  <si>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</si>
  <si>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</si>
  <si>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</si>
  <si>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</si>
  <si>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</si>
  <si>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</si>
  <si>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</si>
  <si>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</si>
  <si>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</si>
  <si>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I</t>
  </si>
  <si>
    <t>MOIS EN COURS</t>
  </si>
  <si>
    <t>CUMUL ANNEE</t>
  </si>
  <si>
    <t>Août</t>
  </si>
  <si>
    <t xml:space="preserve">PREVISION DE SERVICE DU 01 AU 30 AVRIL  </t>
  </si>
  <si>
    <t>ANTOINE</t>
  </si>
  <si>
    <t>BERNARD</t>
  </si>
  <si>
    <t>CHRIS</t>
  </si>
  <si>
    <t>DAVID</t>
  </si>
  <si>
    <t>ENZO</t>
  </si>
  <si>
    <t>FLORIAN</t>
  </si>
  <si>
    <t>JULIEN</t>
  </si>
  <si>
    <t>KEVIN</t>
  </si>
  <si>
    <t>LAURENT</t>
  </si>
  <si>
    <t>A</t>
  </si>
  <si>
    <t>B</t>
  </si>
  <si>
    <t>C</t>
  </si>
  <si>
    <t xml:space="preserve">D </t>
  </si>
  <si>
    <t>E</t>
  </si>
  <si>
    <t>F</t>
  </si>
  <si>
    <t>G</t>
  </si>
  <si>
    <t>H</t>
  </si>
  <si>
    <t>J</t>
  </si>
  <si>
    <t>K</t>
  </si>
  <si>
    <t>L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</si>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</sst>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mm\ yyyy"/>
    <numFmt numFmtId="165" formatCode="\ dd"/>
    <numFmt numFmtId="166" formatCode="\ dd\ dddd"/>
    <numFmt numFmtId="167" formatCode="yyyy"/>
  </numFmts>
  <fonts count="10" x14ac:knownFonts="1">
    <font>
      <sz val="11"/>
      <color theme="1"/>
      <name val="Calibri"/>
      <family val="2"/>
      <scheme val="minor"/>
    </font>
    <font>
      <sz val="20"/>
      <color theme="1"/>
      <name val="Times New Roman"/>
      <family val="1"/>
    </font>
    <font>
      <sz val="9"/>
      <name val="Times New Roman"/>
      <family val="1"/>
    </font>
    <font>
      <b/>
      <sz val="11"/>
      <color theme="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Times New Roman"/>
      <family val="1"/>
    </font>
    <font>
      <b/>
      <sz val="9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theme="0" tint="-5.0965910824915313E-2"/>
        </stop>
        <stop position="1">
          <color theme="0"/>
        </stop>
      </gradientFill>
    </fill>
    <fill>
      <gradientFill degree="90">
        <stop position="0">
          <color theme="3" tint="0.80001220740379042"/>
        </stop>
        <stop position="1">
          <color theme="5" tint="0.80001220740379042"/>
        </stop>
      </gradientFill>
    </fill>
    <fill>
      <patternFill patternType="solid">
        <fgColor theme="5" tint="0.399945066682943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6923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auto="1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theme="0"/>
      </left>
      <right/>
      <top style="thin">
        <color indexed="8"/>
      </top>
      <bottom style="thin">
        <color indexed="8"/>
      </bottom>
      <diagonal/>
    </border>
    <border>
      <left style="thin">
        <color theme="0"/>
      </left>
      <right style="thin">
        <color theme="0"/>
      </right>
      <top/>
      <bottom style="thin">
        <color indexed="8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8"/>
      </right>
      <top style="thin">
        <color theme="0"/>
      </top>
      <bottom style="thin">
        <color theme="0"/>
      </bottom>
      <diagonal/>
    </border>
    <border>
      <left style="thin">
        <color indexed="8"/>
      </left>
      <right style="thin">
        <color indexed="8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indexed="8"/>
      </top>
      <bottom style="thin">
        <color indexed="8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/>
      </left>
      <right/>
      <top style="thin">
        <color theme="1"/>
      </top>
      <bottom style="thin">
        <color indexed="8"/>
      </bottom>
      <diagonal/>
    </border>
    <border>
      <left/>
      <right/>
      <top style="thin">
        <color theme="1"/>
      </top>
      <bottom style="thin">
        <color indexed="8"/>
      </bottom>
      <diagonal/>
    </border>
    <border>
      <left/>
      <right style="thin">
        <color theme="1"/>
      </right>
      <top style="thin">
        <color theme="1"/>
      </top>
      <bottom style="thin">
        <color indexed="8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5" fillId="0" borderId="4" xfId="0" applyFont="1" applyBorder="1" applyAlignment="1">
      <alignment horizontal="center" vertical="center"/>
    </xf>
    <xf numFmtId="0" fontId="4" fillId="0" borderId="0" xfId="0" applyFont="1" applyBorder="1"/>
    <xf numFmtId="0" fontId="0" fillId="0" borderId="5" xfId="0" applyBorder="1"/>
    <xf numFmtId="0" fontId="4" fillId="0" borderId="9" xfId="0" applyFont="1" applyBorder="1" applyAlignment="1"/>
    <xf numFmtId="166" fontId="2" fillId="3" borderId="20" xfId="0" applyNumberFormat="1" applyFont="1" applyFill="1" applyBorder="1" applyAlignment="1">
      <alignment horizontal="center" textRotation="90"/>
    </xf>
    <xf numFmtId="0" fontId="2" fillId="3" borderId="1" xfId="0" applyFont="1" applyFill="1" applyBorder="1" applyAlignment="1">
      <alignment horizontal="left" vertical="center" wrapText="1" indent="1"/>
    </xf>
    <xf numFmtId="0" fontId="1" fillId="4" borderId="14" xfId="0" applyFont="1" applyFill="1" applyBorder="1" applyAlignment="1">
      <alignment vertical="center"/>
    </xf>
    <xf numFmtId="0" fontId="1" fillId="4" borderId="15" xfId="0" applyFont="1" applyFill="1" applyBorder="1" applyAlignment="1">
      <alignment vertical="center"/>
    </xf>
    <xf numFmtId="0" fontId="1" fillId="4" borderId="16" xfId="0" applyFont="1" applyFill="1" applyBorder="1" applyAlignment="1">
      <alignment vertical="center"/>
    </xf>
    <xf numFmtId="14" fontId="2" fillId="0" borderId="5" xfId="0" applyNumberFormat="1" applyFont="1" applyFill="1" applyBorder="1" applyAlignment="1">
      <alignment horizontal="center"/>
    </xf>
    <xf numFmtId="0" fontId="6" fillId="3" borderId="1" xfId="0" applyNumberFormat="1" applyFont="1" applyFill="1" applyBorder="1" applyAlignment="1" applyProtection="1">
      <alignment horizontal="center" vertical="center"/>
    </xf>
    <xf numFmtId="164" fontId="3" fillId="2" borderId="10" xfId="0" applyNumberFormat="1" applyFont="1" applyFill="1" applyBorder="1" applyAlignment="1">
      <alignment vertical="center"/>
    </xf>
    <xf numFmtId="0" fontId="3" fillId="2" borderId="12" xfId="0" applyNumberFormat="1" applyFont="1" applyFill="1" applyBorder="1" applyAlignment="1">
      <alignment vertical="center"/>
    </xf>
    <xf numFmtId="0" fontId="3" fillId="2" borderId="11" xfId="0" applyNumberFormat="1" applyFont="1" applyFill="1" applyBorder="1" applyAlignment="1">
      <alignment vertical="center"/>
    </xf>
    <xf numFmtId="0" fontId="7" fillId="0" borderId="21" xfId="0" applyFont="1" applyBorder="1"/>
    <xf numFmtId="0" fontId="0" fillId="0" borderId="21" xfId="0" applyBorder="1"/>
    <xf numFmtId="0" fontId="2" fillId="9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horizontal="center" vertical="center"/>
    </xf>
    <xf numFmtId="0" fontId="8" fillId="13" borderId="1" xfId="0" applyFont="1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left" vertical="center" wrapText="1" indent="1"/>
    </xf>
    <xf numFmtId="0" fontId="8" fillId="9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15" borderId="1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167" fontId="1" fillId="4" borderId="14" xfId="0" applyNumberFormat="1" applyFont="1" applyFill="1" applyBorder="1" applyAlignment="1">
      <alignment horizontal="center" vertical="center"/>
    </xf>
    <xf numFmtId="167" fontId="1" fillId="4" borderId="15" xfId="0" applyNumberFormat="1" applyFont="1" applyFill="1" applyBorder="1" applyAlignment="1">
      <alignment horizontal="center" vertical="center"/>
    </xf>
    <xf numFmtId="167" fontId="1" fillId="4" borderId="16" xfId="0" applyNumberFormat="1" applyFont="1" applyFill="1" applyBorder="1" applyAlignment="1">
      <alignment horizontal="center" vertical="center"/>
    </xf>
    <xf numFmtId="167" fontId="1" fillId="4" borderId="17" xfId="0" applyNumberFormat="1" applyFont="1" applyFill="1" applyBorder="1" applyAlignment="1">
      <alignment horizontal="center" vertical="center"/>
    </xf>
    <xf numFmtId="167" fontId="1" fillId="4" borderId="18" xfId="0" applyNumberFormat="1" applyFont="1" applyFill="1" applyBorder="1" applyAlignment="1">
      <alignment horizontal="center" vertical="center"/>
    </xf>
    <xf numFmtId="167" fontId="1" fillId="4" borderId="19" xfId="0" applyNumberFormat="1" applyFont="1" applyFill="1" applyBorder="1" applyAlignment="1">
      <alignment horizontal="center" vertical="center"/>
    </xf>
    <xf numFmtId="165" fontId="2" fillId="0" borderId="3" xfId="0" applyNumberFormat="1" applyFont="1" applyFill="1" applyBorder="1" applyAlignment="1">
      <alignment horizontal="center" vertical="center" textRotation="90"/>
    </xf>
    <xf numFmtId="165" fontId="2" fillId="0" borderId="2" xfId="0" applyNumberFormat="1" applyFont="1" applyFill="1" applyBorder="1" applyAlignment="1">
      <alignment horizontal="center" vertical="center" textRotation="90"/>
    </xf>
    <xf numFmtId="165" fontId="2" fillId="0" borderId="13" xfId="0" applyNumberFormat="1" applyFont="1" applyFill="1" applyBorder="1" applyAlignment="1">
      <alignment horizontal="center" vertical="center" textRotation="90"/>
    </xf>
    <xf numFmtId="49" fontId="9" fillId="4" borderId="22" xfId="0" applyNumberFormat="1" applyFont="1" applyFill="1" applyBorder="1" applyAlignment="1">
      <alignment horizontal="center" vertical="center"/>
    </xf>
    <xf numFmtId="49" fontId="9" fillId="4" borderId="23" xfId="0" applyNumberFormat="1" applyFont="1" applyFill="1" applyBorder="1" applyAlignment="1">
      <alignment horizontal="center" vertical="center"/>
    </xf>
    <xf numFmtId="49" fontId="9" fillId="4" borderId="24" xfId="0" applyNumberFormat="1" applyFont="1" applyFill="1" applyBorder="1" applyAlignment="1">
      <alignment horizontal="center" vertical="center"/>
    </xf>
    <xf numFmtId="164" fontId="9" fillId="4" borderId="22" xfId="0" applyNumberFormat="1" applyFont="1" applyFill="1" applyBorder="1" applyAlignment="1">
      <alignment horizontal="center" vertical="center"/>
    </xf>
    <xf numFmtId="164" fontId="9" fillId="4" borderId="23" xfId="0" applyNumberFormat="1" applyFont="1" applyFill="1" applyBorder="1" applyAlignment="1">
      <alignment horizontal="center" vertical="center"/>
    </xf>
    <xf numFmtId="164" fontId="9" fillId="4" borderId="2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92"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numFmt numFmtId="168" formatCode="\R\J\1"/>
      <fill>
        <patternFill>
          <bgColor theme="6" tint="0.39994506668294322"/>
        </patternFill>
      </fill>
    </dxf>
    <dxf>
      <numFmt numFmtId="169" formatCode="\R\N\1"/>
      <fill>
        <patternFill>
          <bgColor rgb="FF76923C"/>
        </patternFill>
      </fill>
    </dxf>
    <dxf>
      <numFmt numFmtId="170" formatCode="\R\J\2"/>
      <fill>
        <patternFill>
          <bgColor theme="5" tint="0.39994506668294322"/>
        </patternFill>
      </fill>
    </dxf>
    <dxf>
      <numFmt numFmtId="171" formatCode="\R\N\2"/>
      <fill>
        <patternFill>
          <bgColor rgb="FFC00000"/>
        </patternFill>
      </fill>
    </dxf>
    <dxf>
      <numFmt numFmtId="172" formatCode="\A\N"/>
      <fill>
        <patternFill>
          <bgColor rgb="FFFFC000"/>
        </patternFill>
      </fill>
    </dxf>
    <dxf>
      <numFmt numFmtId="173" formatCode="\D\A"/>
      <fill>
        <patternFill>
          <bgColor rgb="FFFEFFFF"/>
        </patternFill>
      </fill>
    </dxf>
    <dxf>
      <numFmt numFmtId="174" formatCode="\A\R"/>
      <fill>
        <patternFill>
          <bgColor rgb="FFFFFF99"/>
        </patternFill>
      </fill>
    </dxf>
    <dxf>
      <font>
        <strike val="0"/>
        <color theme="1"/>
      </font>
      <numFmt numFmtId="175" formatCode="\R"/>
      <fill>
        <patternFill patternType="solid">
          <fgColor auto="1"/>
          <bgColor theme="4" tint="0.39994506668294322"/>
        </patternFill>
      </fill>
    </dxf>
    <dxf>
      <numFmt numFmtId="176" formatCode="\T"/>
      <fill>
        <patternFill>
          <bgColor theme="4" tint="0.39994506668294322"/>
        </patternFill>
      </fill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</dxf>
    <dxf>
      <numFmt numFmtId="178" formatCode="\I"/>
      <fill>
        <patternFill>
          <bgColor theme="0" tint="-0.14996795556505021"/>
        </patternFill>
      </fill>
    </dxf>
    <dxf>
      <font>
        <color rgb="FFFFCC66"/>
      </font>
      <numFmt numFmtId="179" formatCode="\A\J"/>
      <fill>
        <patternFill>
          <bgColor rgb="FFFFCC66"/>
        </patternFill>
      </fill>
    </dxf>
    <dxf>
      <numFmt numFmtId="179" formatCode="\A\J"/>
      <fill>
        <patternFill>
          <bgColor rgb="FFFFCC66"/>
        </patternFill>
      </fill>
    </dxf>
    <dxf>
      <font>
        <color rgb="FFFFCC66"/>
      </font>
      <numFmt numFmtId="180" formatCode="\ \A\J\2"/>
      <fill>
        <patternFill>
          <bgColor rgb="FFFFCC66"/>
        </pattern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numFmt numFmtId="168" formatCode="\R\J\1"/>
      <fill>
        <patternFill>
          <bgColor theme="6" tint="0.39994506668294322"/>
        </patternFill>
      </fill>
    </dxf>
    <dxf>
      <numFmt numFmtId="169" formatCode="\R\N\1"/>
      <fill>
        <patternFill>
          <bgColor rgb="FF76923C"/>
        </patternFill>
      </fill>
    </dxf>
    <dxf>
      <numFmt numFmtId="170" formatCode="\R\J\2"/>
      <fill>
        <patternFill>
          <bgColor theme="5" tint="0.39994506668294322"/>
        </patternFill>
      </fill>
    </dxf>
    <dxf>
      <numFmt numFmtId="171" formatCode="\R\N\2"/>
      <fill>
        <patternFill>
          <bgColor rgb="FFC00000"/>
        </patternFill>
      </fill>
    </dxf>
    <dxf>
      <numFmt numFmtId="172" formatCode="\A\N"/>
      <fill>
        <patternFill>
          <bgColor rgb="FFFFC000"/>
        </patternFill>
      </fill>
    </dxf>
    <dxf>
      <numFmt numFmtId="173" formatCode="\D\A"/>
      <fill>
        <patternFill>
          <bgColor rgb="FFFEFFFF"/>
        </patternFill>
      </fill>
    </dxf>
    <dxf>
      <numFmt numFmtId="174" formatCode="\A\R"/>
      <fill>
        <patternFill>
          <bgColor rgb="FFFFFF99"/>
        </patternFill>
      </fill>
    </dxf>
    <dxf>
      <font>
        <strike val="0"/>
        <color theme="1"/>
      </font>
      <numFmt numFmtId="175" formatCode="\R"/>
      <fill>
        <patternFill patternType="solid">
          <fgColor auto="1"/>
          <bgColor theme="4" tint="0.39994506668294322"/>
        </patternFill>
      </fill>
    </dxf>
    <dxf>
      <numFmt numFmtId="176" formatCode="\T"/>
      <fill>
        <patternFill>
          <bgColor theme="4" tint="0.39994506668294322"/>
        </patternFill>
      </fill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</dxf>
    <dxf>
      <numFmt numFmtId="178" formatCode="\I"/>
      <fill>
        <patternFill>
          <bgColor theme="0" tint="-0.14996795556505021"/>
        </patternFill>
      </fill>
    </dxf>
    <dxf>
      <font>
        <color rgb="FFFFCC66"/>
      </font>
      <numFmt numFmtId="179" formatCode="\A\J"/>
      <fill>
        <patternFill>
          <bgColor rgb="FFFFCC66"/>
        </patternFill>
      </fill>
    </dxf>
    <dxf>
      <numFmt numFmtId="179" formatCode="\A\J"/>
      <fill>
        <patternFill>
          <bgColor rgb="FFFFCC66"/>
        </patternFill>
      </fill>
    </dxf>
    <dxf>
      <font>
        <color rgb="FFFFCC66"/>
      </font>
      <numFmt numFmtId="180" formatCode="\ \A\J\2"/>
      <fill>
        <patternFill>
          <bgColor rgb="FFFFCC66"/>
        </pattern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numFmt numFmtId="168" formatCode="\R\J\1"/>
      <fill>
        <patternFill>
          <bgColor theme="6" tint="0.39994506668294322"/>
        </patternFill>
      </fill>
    </dxf>
    <dxf>
      <numFmt numFmtId="169" formatCode="\R\N\1"/>
      <fill>
        <patternFill>
          <bgColor rgb="FF76923C"/>
        </patternFill>
      </fill>
    </dxf>
    <dxf>
      <numFmt numFmtId="170" formatCode="\R\J\2"/>
      <fill>
        <patternFill>
          <bgColor theme="5" tint="0.39994506668294322"/>
        </patternFill>
      </fill>
    </dxf>
    <dxf>
      <numFmt numFmtId="171" formatCode="\R\N\2"/>
      <fill>
        <patternFill>
          <bgColor rgb="FFC00000"/>
        </patternFill>
      </fill>
    </dxf>
    <dxf>
      <numFmt numFmtId="172" formatCode="\A\N"/>
      <fill>
        <patternFill>
          <bgColor rgb="FFFFC000"/>
        </patternFill>
      </fill>
    </dxf>
    <dxf>
      <numFmt numFmtId="173" formatCode="\D\A"/>
      <fill>
        <patternFill>
          <bgColor rgb="FFFEFFFF"/>
        </patternFill>
      </fill>
    </dxf>
    <dxf>
      <numFmt numFmtId="174" formatCode="\A\R"/>
      <fill>
        <patternFill>
          <bgColor rgb="FFFFFF99"/>
        </patternFill>
      </fill>
    </dxf>
    <dxf>
      <font>
        <strike val="0"/>
        <color theme="1"/>
      </font>
      <numFmt numFmtId="175" formatCode="\R"/>
      <fill>
        <patternFill patternType="solid">
          <fgColor auto="1"/>
          <bgColor theme="4" tint="0.39994506668294322"/>
        </patternFill>
      </fill>
    </dxf>
    <dxf>
      <numFmt numFmtId="176" formatCode="\T"/>
      <fill>
        <patternFill>
          <bgColor theme="4" tint="0.39994506668294322"/>
        </patternFill>
      </fill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</dxf>
    <dxf>
      <numFmt numFmtId="178" formatCode="\I"/>
      <fill>
        <patternFill>
          <bgColor theme="0" tint="-0.14996795556505021"/>
        </patternFill>
      </fill>
    </dxf>
    <dxf>
      <font>
        <color rgb="FFFFCC66"/>
      </font>
      <numFmt numFmtId="179" formatCode="\A\J"/>
      <fill>
        <patternFill>
          <bgColor rgb="FFFFCC66"/>
        </patternFill>
      </fill>
    </dxf>
    <dxf>
      <numFmt numFmtId="179" formatCode="\A\J"/>
      <fill>
        <patternFill>
          <bgColor rgb="FFFFCC66"/>
        </patternFill>
      </fill>
    </dxf>
    <dxf>
      <font>
        <color rgb="FFFFCC66"/>
      </font>
      <numFmt numFmtId="180" formatCode="\ \A\J\2"/>
      <fill>
        <patternFill>
          <bgColor rgb="FFFFCC66"/>
        </pattern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numFmt numFmtId="168" formatCode="\R\J\1"/>
      <fill>
        <patternFill>
          <bgColor theme="6" tint="0.39994506668294322"/>
        </patternFill>
      </fill>
    </dxf>
    <dxf>
      <numFmt numFmtId="169" formatCode="\R\N\1"/>
      <fill>
        <patternFill>
          <bgColor rgb="FF76923C"/>
        </patternFill>
      </fill>
    </dxf>
    <dxf>
      <numFmt numFmtId="170" formatCode="\R\J\2"/>
      <fill>
        <patternFill>
          <bgColor theme="5" tint="0.39994506668294322"/>
        </patternFill>
      </fill>
    </dxf>
    <dxf>
      <numFmt numFmtId="171" formatCode="\R\N\2"/>
      <fill>
        <patternFill>
          <bgColor rgb="FFC00000"/>
        </patternFill>
      </fill>
    </dxf>
    <dxf>
      <numFmt numFmtId="172" formatCode="\A\N"/>
      <fill>
        <patternFill>
          <bgColor rgb="FFFFC000"/>
        </patternFill>
      </fill>
    </dxf>
    <dxf>
      <numFmt numFmtId="173" formatCode="\D\A"/>
      <fill>
        <patternFill>
          <bgColor rgb="FFFEFFFF"/>
        </patternFill>
      </fill>
    </dxf>
    <dxf>
      <numFmt numFmtId="174" formatCode="\A\R"/>
      <fill>
        <patternFill>
          <bgColor rgb="FFFFFF99"/>
        </patternFill>
      </fill>
    </dxf>
    <dxf>
      <font>
        <strike val="0"/>
        <color theme="1"/>
      </font>
      <numFmt numFmtId="175" formatCode="\R"/>
      <fill>
        <patternFill patternType="solid">
          <fgColor auto="1"/>
          <bgColor theme="4" tint="0.39994506668294322"/>
        </patternFill>
      </fill>
    </dxf>
    <dxf>
      <numFmt numFmtId="176" formatCode="\T"/>
      <fill>
        <patternFill>
          <bgColor theme="4" tint="0.39994506668294322"/>
        </patternFill>
      </fill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</dxf>
    <dxf>
      <numFmt numFmtId="178" formatCode="\I"/>
      <fill>
        <patternFill>
          <bgColor theme="0" tint="-0.14996795556505021"/>
        </patternFill>
      </fill>
    </dxf>
    <dxf>
      <font>
        <color rgb="FFFFCC66"/>
      </font>
      <numFmt numFmtId="179" formatCode="\A\J"/>
      <fill>
        <patternFill>
          <bgColor rgb="FFFFCC66"/>
        </patternFill>
      </fill>
    </dxf>
    <dxf>
      <numFmt numFmtId="179" formatCode="\A\J"/>
      <fill>
        <patternFill>
          <bgColor rgb="FFFFCC66"/>
        </patternFill>
      </fill>
    </dxf>
    <dxf>
      <font>
        <color rgb="FFFFCC66"/>
      </font>
      <numFmt numFmtId="180" formatCode="\ \A\J\2"/>
      <fill>
        <patternFill>
          <bgColor rgb="FFFFCC66"/>
        </pattern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numFmt numFmtId="168" formatCode="\R\J\1"/>
      <fill>
        <patternFill>
          <bgColor theme="6" tint="0.39994506668294322"/>
        </patternFill>
      </fill>
    </dxf>
    <dxf>
      <numFmt numFmtId="169" formatCode="\R\N\1"/>
      <fill>
        <patternFill>
          <bgColor rgb="FF76923C"/>
        </patternFill>
      </fill>
    </dxf>
    <dxf>
      <numFmt numFmtId="170" formatCode="\R\J\2"/>
      <fill>
        <patternFill>
          <bgColor theme="5" tint="0.39994506668294322"/>
        </patternFill>
      </fill>
    </dxf>
    <dxf>
      <numFmt numFmtId="171" formatCode="\R\N\2"/>
      <fill>
        <patternFill>
          <bgColor rgb="FFC00000"/>
        </patternFill>
      </fill>
    </dxf>
    <dxf>
      <numFmt numFmtId="172" formatCode="\A\N"/>
      <fill>
        <patternFill>
          <bgColor rgb="FFFFC000"/>
        </patternFill>
      </fill>
    </dxf>
    <dxf>
      <numFmt numFmtId="173" formatCode="\D\A"/>
      <fill>
        <patternFill>
          <bgColor rgb="FFFEFFFF"/>
        </patternFill>
      </fill>
    </dxf>
    <dxf>
      <numFmt numFmtId="174" formatCode="\A\R"/>
      <fill>
        <patternFill>
          <bgColor rgb="FFFFFF99"/>
        </patternFill>
      </fill>
    </dxf>
    <dxf>
      <font>
        <strike val="0"/>
        <color theme="1"/>
      </font>
      <numFmt numFmtId="175" formatCode="\R"/>
      <fill>
        <patternFill patternType="solid">
          <fgColor auto="1"/>
          <bgColor theme="4" tint="0.39994506668294322"/>
        </patternFill>
      </fill>
    </dxf>
    <dxf>
      <numFmt numFmtId="176" formatCode="\T"/>
      <fill>
        <patternFill>
          <bgColor theme="4" tint="0.39994506668294322"/>
        </patternFill>
      </fill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</dxf>
    <dxf>
      <numFmt numFmtId="178" formatCode="\I"/>
      <fill>
        <patternFill>
          <bgColor theme="0" tint="-0.14996795556505021"/>
        </patternFill>
      </fill>
    </dxf>
    <dxf>
      <font>
        <color rgb="FFFFCC66"/>
      </font>
      <numFmt numFmtId="179" formatCode="\A\J"/>
      <fill>
        <patternFill>
          <bgColor rgb="FFFFCC66"/>
        </patternFill>
      </fill>
    </dxf>
    <dxf>
      <numFmt numFmtId="179" formatCode="\A\J"/>
      <fill>
        <patternFill>
          <bgColor rgb="FFFFCC66"/>
        </patternFill>
      </fill>
    </dxf>
    <dxf>
      <font>
        <color rgb="FFFFCC66"/>
      </font>
      <numFmt numFmtId="180" formatCode="\ \A\J\2"/>
      <fill>
        <patternFill>
          <bgColor rgb="FFFFCC66"/>
        </pattern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numFmt numFmtId="168" formatCode="\R\J\1"/>
      <fill>
        <patternFill>
          <bgColor theme="6" tint="0.39994506668294322"/>
        </patternFill>
      </fill>
    </dxf>
    <dxf>
      <numFmt numFmtId="169" formatCode="\R\N\1"/>
      <fill>
        <patternFill>
          <bgColor rgb="FF76923C"/>
        </patternFill>
      </fill>
    </dxf>
    <dxf>
      <numFmt numFmtId="170" formatCode="\R\J\2"/>
      <fill>
        <patternFill>
          <bgColor theme="5" tint="0.39994506668294322"/>
        </patternFill>
      </fill>
    </dxf>
    <dxf>
      <numFmt numFmtId="171" formatCode="\R\N\2"/>
      <fill>
        <patternFill>
          <bgColor rgb="FFC00000"/>
        </patternFill>
      </fill>
    </dxf>
    <dxf>
      <numFmt numFmtId="172" formatCode="\A\N"/>
      <fill>
        <patternFill>
          <bgColor rgb="FFFFC000"/>
        </patternFill>
      </fill>
    </dxf>
    <dxf>
      <numFmt numFmtId="173" formatCode="\D\A"/>
      <fill>
        <patternFill>
          <bgColor rgb="FFFEFFFF"/>
        </patternFill>
      </fill>
    </dxf>
    <dxf>
      <numFmt numFmtId="174" formatCode="\A\R"/>
      <fill>
        <patternFill>
          <bgColor rgb="FFFFFF99"/>
        </patternFill>
      </fill>
    </dxf>
    <dxf>
      <font>
        <strike val="0"/>
        <color theme="1"/>
      </font>
      <numFmt numFmtId="175" formatCode="\R"/>
      <fill>
        <patternFill patternType="solid">
          <fgColor auto="1"/>
          <bgColor theme="4" tint="0.39994506668294322"/>
        </patternFill>
      </fill>
    </dxf>
    <dxf>
      <numFmt numFmtId="176" formatCode="\T"/>
      <fill>
        <patternFill>
          <bgColor theme="4" tint="0.39994506668294322"/>
        </patternFill>
      </fill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</dxf>
    <dxf>
      <numFmt numFmtId="178" formatCode="\I"/>
      <fill>
        <patternFill>
          <bgColor theme="0" tint="-0.14996795556505021"/>
        </patternFill>
      </fill>
    </dxf>
    <dxf>
      <font>
        <color rgb="FFFFCC66"/>
      </font>
      <numFmt numFmtId="179" formatCode="\A\J"/>
      <fill>
        <patternFill>
          <bgColor rgb="FFFFCC66"/>
        </patternFill>
      </fill>
    </dxf>
    <dxf>
      <numFmt numFmtId="179" formatCode="\A\J"/>
      <fill>
        <patternFill>
          <bgColor rgb="FFFFCC66"/>
        </patternFill>
      </fill>
    </dxf>
    <dxf>
      <font>
        <color rgb="FFFFCC66"/>
      </font>
      <numFmt numFmtId="180" formatCode="\ \A\J\2"/>
      <fill>
        <patternFill>
          <bgColor rgb="FFFFCC66"/>
        </pattern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numFmt numFmtId="168" formatCode="\R\J\1"/>
      <fill>
        <patternFill>
          <bgColor theme="6" tint="0.39994506668294322"/>
        </patternFill>
      </fill>
    </dxf>
    <dxf>
      <numFmt numFmtId="169" formatCode="\R\N\1"/>
      <fill>
        <patternFill>
          <bgColor rgb="FF76923C"/>
        </patternFill>
      </fill>
    </dxf>
    <dxf>
      <numFmt numFmtId="170" formatCode="\R\J\2"/>
      <fill>
        <patternFill>
          <bgColor theme="5" tint="0.39994506668294322"/>
        </patternFill>
      </fill>
    </dxf>
    <dxf>
      <numFmt numFmtId="171" formatCode="\R\N\2"/>
      <fill>
        <patternFill>
          <bgColor rgb="FFC00000"/>
        </patternFill>
      </fill>
    </dxf>
    <dxf>
      <numFmt numFmtId="172" formatCode="\A\N"/>
      <fill>
        <patternFill>
          <bgColor rgb="FFFFC000"/>
        </patternFill>
      </fill>
    </dxf>
    <dxf>
      <numFmt numFmtId="173" formatCode="\D\A"/>
      <fill>
        <patternFill>
          <bgColor rgb="FFFEFFFF"/>
        </patternFill>
      </fill>
    </dxf>
    <dxf>
      <numFmt numFmtId="174" formatCode="\A\R"/>
      <fill>
        <patternFill>
          <bgColor rgb="FFFFFF99"/>
        </patternFill>
      </fill>
    </dxf>
    <dxf>
      <font>
        <strike val="0"/>
        <color theme="1"/>
      </font>
      <numFmt numFmtId="175" formatCode="\R"/>
      <fill>
        <patternFill patternType="solid">
          <fgColor auto="1"/>
          <bgColor theme="4" tint="0.39994506668294322"/>
        </patternFill>
      </fill>
    </dxf>
    <dxf>
      <numFmt numFmtId="176" formatCode="\T"/>
      <fill>
        <patternFill>
          <bgColor theme="4" tint="0.39994506668294322"/>
        </patternFill>
      </fill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</dxf>
    <dxf>
      <numFmt numFmtId="178" formatCode="\I"/>
      <fill>
        <patternFill>
          <bgColor theme="0" tint="-0.14996795556505021"/>
        </patternFill>
      </fill>
    </dxf>
    <dxf>
      <font>
        <color rgb="FFFFCC66"/>
      </font>
      <numFmt numFmtId="179" formatCode="\A\J"/>
      <fill>
        <patternFill>
          <bgColor rgb="FFFFCC66"/>
        </patternFill>
      </fill>
    </dxf>
    <dxf>
      <numFmt numFmtId="179" formatCode="\A\J"/>
      <fill>
        <patternFill>
          <bgColor rgb="FFFFCC66"/>
        </patternFill>
      </fill>
    </dxf>
    <dxf>
      <font>
        <color rgb="FFFFCC66"/>
      </font>
      <numFmt numFmtId="180" formatCode="\ \A\J\2"/>
      <fill>
        <patternFill>
          <bgColor rgb="FFFFCC66"/>
        </pattern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numFmt numFmtId="168" formatCode="\R\J\1"/>
      <fill>
        <patternFill>
          <bgColor theme="6" tint="0.39994506668294322"/>
        </patternFill>
      </fill>
    </dxf>
    <dxf>
      <numFmt numFmtId="169" formatCode="\R\N\1"/>
      <fill>
        <patternFill>
          <bgColor rgb="FF76923C"/>
        </patternFill>
      </fill>
    </dxf>
    <dxf>
      <numFmt numFmtId="170" formatCode="\R\J\2"/>
      <fill>
        <patternFill>
          <bgColor theme="5" tint="0.39994506668294322"/>
        </patternFill>
      </fill>
    </dxf>
    <dxf>
      <numFmt numFmtId="171" formatCode="\R\N\2"/>
      <fill>
        <patternFill>
          <bgColor rgb="FFC00000"/>
        </patternFill>
      </fill>
    </dxf>
    <dxf>
      <numFmt numFmtId="172" formatCode="\A\N"/>
      <fill>
        <patternFill>
          <bgColor rgb="FFFFC000"/>
        </patternFill>
      </fill>
    </dxf>
    <dxf>
      <numFmt numFmtId="173" formatCode="\D\A"/>
      <fill>
        <patternFill>
          <bgColor rgb="FFFEFFFF"/>
        </patternFill>
      </fill>
    </dxf>
    <dxf>
      <numFmt numFmtId="174" formatCode="\A\R"/>
      <fill>
        <patternFill>
          <bgColor rgb="FFFFFF99"/>
        </patternFill>
      </fill>
    </dxf>
    <dxf>
      <font>
        <strike val="0"/>
        <color theme="1"/>
      </font>
      <numFmt numFmtId="175" formatCode="\R"/>
      <fill>
        <patternFill patternType="solid">
          <fgColor auto="1"/>
          <bgColor theme="4" tint="0.39994506668294322"/>
        </patternFill>
      </fill>
    </dxf>
    <dxf>
      <numFmt numFmtId="176" formatCode="\T"/>
      <fill>
        <patternFill>
          <bgColor theme="4" tint="0.39994506668294322"/>
        </patternFill>
      </fill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</dxf>
    <dxf>
      <numFmt numFmtId="178" formatCode="\I"/>
      <fill>
        <patternFill>
          <bgColor theme="0" tint="-0.14996795556505021"/>
        </patternFill>
      </fill>
    </dxf>
    <dxf>
      <font>
        <color rgb="FFFFCC66"/>
      </font>
      <numFmt numFmtId="179" formatCode="\A\J"/>
      <fill>
        <patternFill>
          <bgColor rgb="FFFFCC66"/>
        </patternFill>
      </fill>
    </dxf>
    <dxf>
      <numFmt numFmtId="179" formatCode="\A\J"/>
      <fill>
        <patternFill>
          <bgColor rgb="FFFFCC66"/>
        </patternFill>
      </fill>
    </dxf>
    <dxf>
      <font>
        <color rgb="FFFFCC66"/>
      </font>
      <numFmt numFmtId="180" formatCode="\ \A\J\2"/>
      <fill>
        <patternFill>
          <bgColor rgb="FFFFCC66"/>
        </pattern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numFmt numFmtId="168" formatCode="\R\J\1"/>
      <fill>
        <patternFill>
          <bgColor theme="6" tint="0.39994506668294322"/>
        </patternFill>
      </fill>
    </dxf>
    <dxf>
      <numFmt numFmtId="169" formatCode="\R\N\1"/>
      <fill>
        <patternFill>
          <bgColor rgb="FF76923C"/>
        </patternFill>
      </fill>
    </dxf>
    <dxf>
      <numFmt numFmtId="170" formatCode="\R\J\2"/>
      <fill>
        <patternFill>
          <bgColor theme="5" tint="0.39994506668294322"/>
        </patternFill>
      </fill>
    </dxf>
    <dxf>
      <numFmt numFmtId="171" formatCode="\R\N\2"/>
      <fill>
        <patternFill>
          <bgColor rgb="FFC00000"/>
        </patternFill>
      </fill>
    </dxf>
    <dxf>
      <numFmt numFmtId="172" formatCode="\A\N"/>
      <fill>
        <patternFill>
          <bgColor rgb="FFFFC000"/>
        </patternFill>
      </fill>
    </dxf>
    <dxf>
      <numFmt numFmtId="173" formatCode="\D\A"/>
      <fill>
        <patternFill>
          <bgColor rgb="FFFEFFFF"/>
        </patternFill>
      </fill>
    </dxf>
    <dxf>
      <numFmt numFmtId="174" formatCode="\A\R"/>
      <fill>
        <patternFill>
          <bgColor rgb="FFFFFF99"/>
        </patternFill>
      </fill>
    </dxf>
    <dxf>
      <font>
        <strike val="0"/>
        <color theme="1"/>
      </font>
      <numFmt numFmtId="175" formatCode="\R"/>
      <fill>
        <patternFill patternType="solid">
          <fgColor auto="1"/>
          <bgColor theme="4" tint="0.39994506668294322"/>
        </patternFill>
      </fill>
    </dxf>
    <dxf>
      <numFmt numFmtId="176" formatCode="\T"/>
      <fill>
        <patternFill>
          <bgColor theme="4" tint="0.39994506668294322"/>
        </patternFill>
      </fill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</dxf>
    <dxf>
      <numFmt numFmtId="178" formatCode="\I"/>
      <fill>
        <patternFill>
          <bgColor theme="0" tint="-0.14996795556505021"/>
        </patternFill>
      </fill>
    </dxf>
    <dxf>
      <font>
        <color rgb="FFFFCC66"/>
      </font>
      <numFmt numFmtId="179" formatCode="\A\J"/>
      <fill>
        <patternFill>
          <bgColor rgb="FFFFCC66"/>
        </patternFill>
      </fill>
    </dxf>
    <dxf>
      <numFmt numFmtId="179" formatCode="\A\J"/>
      <fill>
        <patternFill>
          <bgColor rgb="FFFFCC66"/>
        </patternFill>
      </fill>
    </dxf>
    <dxf>
      <font>
        <color rgb="FFFFCC66"/>
      </font>
      <numFmt numFmtId="180" formatCode="\ \A\J\2"/>
      <fill>
        <patternFill>
          <bgColor rgb="FFFFCC66"/>
        </pattern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numFmt numFmtId="168" formatCode="\R\J\1"/>
      <fill>
        <patternFill>
          <bgColor theme="6" tint="0.39994506668294322"/>
        </patternFill>
      </fill>
    </dxf>
    <dxf>
      <numFmt numFmtId="169" formatCode="\R\N\1"/>
      <fill>
        <patternFill>
          <bgColor rgb="FF76923C"/>
        </patternFill>
      </fill>
    </dxf>
    <dxf>
      <numFmt numFmtId="170" formatCode="\R\J\2"/>
      <fill>
        <patternFill>
          <bgColor theme="5" tint="0.39994506668294322"/>
        </patternFill>
      </fill>
    </dxf>
    <dxf>
      <numFmt numFmtId="171" formatCode="\R\N\2"/>
      <fill>
        <patternFill>
          <bgColor rgb="FFC00000"/>
        </patternFill>
      </fill>
    </dxf>
    <dxf>
      <numFmt numFmtId="172" formatCode="\A\N"/>
      <fill>
        <patternFill>
          <bgColor rgb="FFFFC000"/>
        </patternFill>
      </fill>
    </dxf>
    <dxf>
      <numFmt numFmtId="173" formatCode="\D\A"/>
      <fill>
        <patternFill>
          <bgColor rgb="FFFEFFFF"/>
        </patternFill>
      </fill>
    </dxf>
    <dxf>
      <numFmt numFmtId="174" formatCode="\A\R"/>
      <fill>
        <patternFill>
          <bgColor rgb="FFFFFF99"/>
        </patternFill>
      </fill>
    </dxf>
    <dxf>
      <font>
        <strike val="0"/>
        <color theme="1"/>
      </font>
      <numFmt numFmtId="175" formatCode="\R"/>
      <fill>
        <patternFill patternType="solid">
          <fgColor auto="1"/>
          <bgColor theme="4" tint="0.39994506668294322"/>
        </patternFill>
      </fill>
    </dxf>
    <dxf>
      <numFmt numFmtId="176" formatCode="\T"/>
      <fill>
        <patternFill>
          <bgColor theme="4" tint="0.39994506668294322"/>
        </patternFill>
      </fill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</dxf>
    <dxf>
      <numFmt numFmtId="178" formatCode="\I"/>
      <fill>
        <patternFill>
          <bgColor theme="0" tint="-0.14996795556505021"/>
        </patternFill>
      </fill>
    </dxf>
    <dxf>
      <font>
        <color rgb="FFFFCC66"/>
      </font>
      <numFmt numFmtId="179" formatCode="\A\J"/>
      <fill>
        <patternFill>
          <bgColor rgb="FFFFCC66"/>
        </patternFill>
      </fill>
    </dxf>
    <dxf>
      <numFmt numFmtId="179" formatCode="\A\J"/>
      <fill>
        <patternFill>
          <bgColor rgb="FFFFCC66"/>
        </patternFill>
      </fill>
    </dxf>
    <dxf>
      <font>
        <color rgb="FFFFCC66"/>
      </font>
      <numFmt numFmtId="180" formatCode="\ \A\J\2"/>
      <fill>
        <patternFill>
          <bgColor rgb="FFFFCC66"/>
        </pattern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numFmt numFmtId="168" formatCode="\R\J\1"/>
      <fill>
        <patternFill>
          <bgColor theme="6" tint="0.39994506668294322"/>
        </patternFill>
      </fill>
    </dxf>
    <dxf>
      <numFmt numFmtId="169" formatCode="\R\N\1"/>
      <fill>
        <patternFill>
          <bgColor rgb="FF76923C"/>
        </patternFill>
      </fill>
    </dxf>
    <dxf>
      <numFmt numFmtId="170" formatCode="\R\J\2"/>
      <fill>
        <patternFill>
          <bgColor theme="5" tint="0.39994506668294322"/>
        </patternFill>
      </fill>
    </dxf>
    <dxf>
      <numFmt numFmtId="171" formatCode="\R\N\2"/>
      <fill>
        <patternFill>
          <bgColor rgb="FFC00000"/>
        </patternFill>
      </fill>
    </dxf>
    <dxf>
      <numFmt numFmtId="172" formatCode="\A\N"/>
      <fill>
        <patternFill>
          <bgColor rgb="FFFFC000"/>
        </patternFill>
      </fill>
    </dxf>
    <dxf>
      <numFmt numFmtId="173" formatCode="\D\A"/>
      <fill>
        <patternFill>
          <bgColor rgb="FFFEFFFF"/>
        </patternFill>
      </fill>
    </dxf>
    <dxf>
      <numFmt numFmtId="174" formatCode="\A\R"/>
      <fill>
        <patternFill>
          <bgColor rgb="FFFFFF99"/>
        </patternFill>
      </fill>
    </dxf>
    <dxf>
      <font>
        <strike val="0"/>
        <color theme="1"/>
      </font>
      <numFmt numFmtId="175" formatCode="\R"/>
      <fill>
        <patternFill patternType="solid">
          <fgColor auto="1"/>
          <bgColor theme="4" tint="0.39994506668294322"/>
        </patternFill>
      </fill>
    </dxf>
    <dxf>
      <numFmt numFmtId="176" formatCode="\T"/>
      <fill>
        <patternFill>
          <bgColor theme="4" tint="0.39994506668294322"/>
        </patternFill>
      </fill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</dxf>
    <dxf>
      <numFmt numFmtId="178" formatCode="\I"/>
      <fill>
        <patternFill>
          <bgColor theme="0" tint="-0.14996795556505021"/>
        </patternFill>
      </fill>
    </dxf>
    <dxf>
      <font>
        <color rgb="FFFFCC66"/>
      </font>
      <numFmt numFmtId="179" formatCode="\A\J"/>
      <fill>
        <patternFill>
          <bgColor rgb="FFFFCC66"/>
        </patternFill>
      </fill>
    </dxf>
    <dxf>
      <numFmt numFmtId="179" formatCode="\A\J"/>
      <fill>
        <patternFill>
          <bgColor rgb="FFFFCC66"/>
        </patternFill>
      </fill>
    </dxf>
    <dxf>
      <font>
        <color rgb="FFFFCC66"/>
      </font>
      <numFmt numFmtId="180" formatCode="\ \A\J\2"/>
      <fill>
        <patternFill>
          <bgColor rgb="FFFFCC66"/>
        </pattern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numFmt numFmtId="168" formatCode="\R\J\1"/>
      <fill>
        <patternFill>
          <bgColor theme="6" tint="0.39994506668294322"/>
        </patternFill>
      </fill>
    </dxf>
    <dxf>
      <numFmt numFmtId="169" formatCode="\R\N\1"/>
      <fill>
        <patternFill>
          <bgColor rgb="FF76923C"/>
        </patternFill>
      </fill>
    </dxf>
    <dxf>
      <numFmt numFmtId="170" formatCode="\R\J\2"/>
      <fill>
        <patternFill>
          <bgColor theme="5" tint="0.39994506668294322"/>
        </patternFill>
      </fill>
    </dxf>
    <dxf>
      <numFmt numFmtId="171" formatCode="\R\N\2"/>
      <fill>
        <patternFill>
          <bgColor rgb="FFC00000"/>
        </patternFill>
      </fill>
    </dxf>
    <dxf>
      <numFmt numFmtId="172" formatCode="\A\N"/>
      <fill>
        <patternFill>
          <bgColor rgb="FFFFC000"/>
        </patternFill>
      </fill>
    </dxf>
    <dxf>
      <numFmt numFmtId="173" formatCode="\D\A"/>
      <fill>
        <patternFill>
          <bgColor rgb="FFFEFFFF"/>
        </patternFill>
      </fill>
    </dxf>
    <dxf>
      <numFmt numFmtId="174" formatCode="\A\R"/>
      <fill>
        <patternFill>
          <bgColor rgb="FFFFFF99"/>
        </patternFill>
      </fill>
    </dxf>
    <dxf>
      <font>
        <strike val="0"/>
        <color theme="1"/>
      </font>
      <numFmt numFmtId="175" formatCode="\R"/>
      <fill>
        <patternFill patternType="solid">
          <fgColor auto="1"/>
          <bgColor theme="4" tint="0.39994506668294322"/>
        </patternFill>
      </fill>
    </dxf>
    <dxf>
      <numFmt numFmtId="176" formatCode="\T"/>
      <fill>
        <patternFill>
          <bgColor theme="4" tint="0.39994506668294322"/>
        </patternFill>
      </fill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</dxf>
    <dxf>
      <numFmt numFmtId="178" formatCode="\I"/>
      <fill>
        <patternFill>
          <bgColor theme="0" tint="-0.14996795556505021"/>
        </patternFill>
      </fill>
    </dxf>
    <dxf>
      <font>
        <color rgb="FFFFCC66"/>
      </font>
      <numFmt numFmtId="179" formatCode="\A\J"/>
      <fill>
        <patternFill>
          <bgColor rgb="FFFFCC66"/>
        </patternFill>
      </fill>
    </dxf>
    <dxf>
      <numFmt numFmtId="179" formatCode="\A\J"/>
      <fill>
        <patternFill>
          <bgColor rgb="FFFFCC66"/>
        </patternFill>
      </fill>
    </dxf>
    <dxf>
      <font>
        <color rgb="FFFFCC66"/>
      </font>
      <numFmt numFmtId="180" formatCode="\ \A\J\2"/>
      <fill>
        <patternFill>
          <bgColor rgb="FFFFCC66"/>
        </pattern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</dxfs>
  <tableStyles count="0" defaultTableStyle="TableStyleMedium9" defaultPivotStyle="PivotStyleLight16"/>
  <colors>
    <mruColors>
      <color rgb="FFFEFFFF"/>
      <color rgb="FFFFCC66"/>
      <color rgb="FFFFFF99"/>
      <color rgb="FFFFFFCC"/>
      <color rgb="FF76923C"/>
      <color rgb="FFFFC000"/>
      <color rgb="FFFFE593"/>
      <color rgb="FFD6E3BC"/>
      <color rgb="FFC4E59F"/>
      <color rgb="FF85CA3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A$2" fmlaRange="Liste!$B$1:$B$12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19050</xdr:rowOff>
        </xdr:from>
        <xdr:to>
          <xdr:col>1</xdr:col>
          <xdr:colOff>228600</xdr:colOff>
          <xdr:row>3</xdr:row>
          <xdr:rowOff>9525</xdr:rowOff>
        </xdr:to>
        <xdr:sp macro="" textlink="">
          <xdr:nvSpPr>
            <xdr:cNvPr id="26633" name="Drop Down 9" hidden="1">
              <a:extLst>
                <a:ext uri="{63B3BB69-23CF-44E3-9099-C40C66FF867C}">
                  <a14:compatExt spid="_x0000_s26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2" name="Rectangle 1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7" name="Rectangle 6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5" name="Rectangle 4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précédent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5" name="Rectangle 4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précédent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5" name="Rectangle 4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précédent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5" name="Rectangle 4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précédent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5" name="Rectangle 4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précédent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5" name="Rectangle 4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précédent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5" name="Rectangle 4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précédent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5" name="Rectangle 4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précédent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5" name="Rectangle 4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précédent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5" name="Rectangle 4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précédent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AS26"/>
  <sheetViews>
    <sheetView showGridLines="0" tabSelected="1" zoomScaleNormal="100" workbookViewId="0">
      <selection activeCell="C6" sqref="C6"/>
    </sheetView>
  </sheetViews>
  <sheetFormatPr baseColWidth="10" defaultColWidth="11.42578125" defaultRowHeight="15" x14ac:dyDescent="0.25"/>
  <cols>
    <col min="1" max="1" width="16.28515625" style="1" customWidth="1"/>
    <col min="2" max="33" width="3.85546875" style="1" customWidth="1"/>
    <col min="34" max="35" width="13.42578125" style="7" customWidth="1"/>
    <col min="36" max="36" width="20" style="7" customWidth="1"/>
    <col min="37" max="37" width="20.7109375" style="7" customWidth="1"/>
    <col min="38" max="45" width="3.85546875" style="7" customWidth="1"/>
    <col min="46" max="101" width="3.85546875" style="1" customWidth="1"/>
    <col min="102" max="16384" width="11.42578125" style="1"/>
  </cols>
  <sheetData>
    <row r="1" spans="1:45" ht="0.75" customHeight="1" x14ac:dyDescent="0.25">
      <c r="A1" s="18">
        <v>1</v>
      </c>
      <c r="B1" s="2"/>
      <c r="C1" s="11" t="s">
        <v>0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45" ht="15" customHeight="1" x14ac:dyDescent="0.25">
      <c r="A2" s="17">
        <v>3</v>
      </c>
      <c r="B2" s="3"/>
      <c r="C2" s="44" t="s">
        <v>9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6"/>
      <c r="AB2" s="50">
        <f>$C$4</f>
        <v>43101</v>
      </c>
      <c r="AC2" s="51"/>
      <c r="AD2" s="51"/>
      <c r="AE2" s="51"/>
      <c r="AF2" s="51"/>
      <c r="AG2" s="52"/>
      <c r="AN2" s="1"/>
      <c r="AO2" s="1"/>
      <c r="AP2" s="1"/>
      <c r="AQ2" s="1"/>
      <c r="AR2" s="1"/>
      <c r="AS2" s="1"/>
    </row>
    <row r="3" spans="1:45" ht="15" customHeight="1" x14ac:dyDescent="0.25">
      <c r="A3" s="16"/>
      <c r="B3" s="6"/>
      <c r="C3" s="47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9"/>
      <c r="AB3" s="53"/>
      <c r="AC3" s="54"/>
      <c r="AD3" s="54"/>
      <c r="AE3" s="54"/>
      <c r="AF3" s="54"/>
      <c r="AG3" s="55"/>
      <c r="AN3" s="1"/>
      <c r="AO3" s="1"/>
      <c r="AP3" s="1"/>
      <c r="AQ3" s="1"/>
      <c r="AR3" s="1"/>
      <c r="AS3" s="1"/>
    </row>
    <row r="4" spans="1:45" ht="64.5" customHeight="1" x14ac:dyDescent="0.25">
      <c r="A4" s="14"/>
      <c r="B4" s="4"/>
      <c r="C4" s="9">
        <f>DATE(A2+2015,A1,1)</f>
        <v>43101</v>
      </c>
      <c r="D4" s="9">
        <f t="shared" ref="D4:AD4" si="0">C4+1</f>
        <v>43102</v>
      </c>
      <c r="E4" s="9">
        <f t="shared" si="0"/>
        <v>43103</v>
      </c>
      <c r="F4" s="9">
        <f t="shared" si="0"/>
        <v>43104</v>
      </c>
      <c r="G4" s="9">
        <f t="shared" si="0"/>
        <v>43105</v>
      </c>
      <c r="H4" s="9">
        <f t="shared" si="0"/>
        <v>43106</v>
      </c>
      <c r="I4" s="9">
        <f t="shared" si="0"/>
        <v>43107</v>
      </c>
      <c r="J4" s="9">
        <f t="shared" si="0"/>
        <v>43108</v>
      </c>
      <c r="K4" s="9">
        <f t="shared" si="0"/>
        <v>43109</v>
      </c>
      <c r="L4" s="9">
        <f t="shared" si="0"/>
        <v>43110</v>
      </c>
      <c r="M4" s="9">
        <f t="shared" si="0"/>
        <v>43111</v>
      </c>
      <c r="N4" s="9">
        <f t="shared" si="0"/>
        <v>43112</v>
      </c>
      <c r="O4" s="9">
        <f t="shared" si="0"/>
        <v>43113</v>
      </c>
      <c r="P4" s="9">
        <f t="shared" si="0"/>
        <v>43114</v>
      </c>
      <c r="Q4" s="9">
        <f t="shared" si="0"/>
        <v>43115</v>
      </c>
      <c r="R4" s="9">
        <f t="shared" si="0"/>
        <v>43116</v>
      </c>
      <c r="S4" s="9">
        <f t="shared" si="0"/>
        <v>43117</v>
      </c>
      <c r="T4" s="9">
        <f t="shared" si="0"/>
        <v>43118</v>
      </c>
      <c r="U4" s="9">
        <f t="shared" si="0"/>
        <v>43119</v>
      </c>
      <c r="V4" s="9">
        <f t="shared" si="0"/>
        <v>43120</v>
      </c>
      <c r="W4" s="9">
        <f t="shared" si="0"/>
        <v>43121</v>
      </c>
      <c r="X4" s="9">
        <f t="shared" si="0"/>
        <v>43122</v>
      </c>
      <c r="Y4" s="9">
        <f t="shared" si="0"/>
        <v>43123</v>
      </c>
      <c r="Z4" s="9">
        <f t="shared" si="0"/>
        <v>43124</v>
      </c>
      <c r="AA4" s="9">
        <f t="shared" si="0"/>
        <v>43125</v>
      </c>
      <c r="AB4" s="9">
        <f t="shared" si="0"/>
        <v>43126</v>
      </c>
      <c r="AC4" s="9">
        <f t="shared" si="0"/>
        <v>43127</v>
      </c>
      <c r="AD4" s="9">
        <f t="shared" si="0"/>
        <v>43128</v>
      </c>
      <c r="AE4" s="9">
        <f>IF(AD4="","",IF(MONTH(AD4+1)=MONTH(AD4),AD4+1,""))</f>
        <v>43129</v>
      </c>
      <c r="AF4" s="9">
        <f>IF(AE4="","",IF(MONTH(AE4+1)=MONTH(AE4),AE4+1,""))</f>
        <v>43130</v>
      </c>
      <c r="AG4" s="9">
        <f>IF(AF4="","",IF(MONTH(AF4+1)=MONTH(AF4),AF4+1,""))</f>
        <v>43131</v>
      </c>
      <c r="AN4" s="1"/>
      <c r="AO4" s="1"/>
      <c r="AP4" s="1"/>
      <c r="AQ4" s="1"/>
      <c r="AR4" s="1"/>
      <c r="AS4" s="1"/>
    </row>
    <row r="5" spans="1:45" ht="31.5" customHeight="1" x14ac:dyDescent="0.25">
      <c r="A5" s="5"/>
      <c r="B5" s="6"/>
      <c r="C5" s="56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8"/>
      <c r="AN5" s="1"/>
      <c r="AO5" s="1"/>
      <c r="AP5" s="1"/>
      <c r="AQ5" s="1"/>
      <c r="AR5" s="1"/>
      <c r="AS5" s="1"/>
    </row>
    <row r="6" spans="1:45" ht="30" customHeight="1" x14ac:dyDescent="0.25">
      <c r="A6" s="10" t="s">
        <v>28</v>
      </c>
      <c r="B6" s="8"/>
      <c r="C6" s="15" t="s">
        <v>37</v>
      </c>
      <c r="D6" s="15" t="s">
        <v>37</v>
      </c>
      <c r="E6" s="15" t="s">
        <v>37</v>
      </c>
      <c r="F6" s="15" t="s">
        <v>38</v>
      </c>
      <c r="G6" s="15" t="s">
        <v>38</v>
      </c>
      <c r="H6" s="15" t="s">
        <v>38</v>
      </c>
      <c r="I6" s="15" t="s">
        <v>38</v>
      </c>
      <c r="J6" s="15" t="s">
        <v>38</v>
      </c>
      <c r="K6" s="15" t="s">
        <v>38</v>
      </c>
      <c r="L6" s="15" t="s">
        <v>39</v>
      </c>
      <c r="M6" s="15" t="s">
        <v>39</v>
      </c>
      <c r="N6" s="15" t="s">
        <v>39</v>
      </c>
      <c r="O6" s="15" t="s">
        <v>39</v>
      </c>
      <c r="P6" s="15" t="s">
        <v>39</v>
      </c>
      <c r="Q6" s="15" t="s">
        <v>48</v>
      </c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N6" s="1"/>
      <c r="AO6" s="1"/>
      <c r="AP6" s="1"/>
      <c r="AQ6" s="1"/>
      <c r="AR6" s="1"/>
      <c r="AS6" s="1"/>
    </row>
    <row r="7" spans="1:45" ht="30" customHeight="1" x14ac:dyDescent="0.25">
      <c r="A7" s="10" t="s">
        <v>29</v>
      </c>
      <c r="B7" s="8"/>
      <c r="C7" s="15" t="s">
        <v>42</v>
      </c>
      <c r="D7" s="15" t="s">
        <v>42</v>
      </c>
      <c r="E7" s="15" t="s">
        <v>42</v>
      </c>
      <c r="F7" s="15" t="s">
        <v>42</v>
      </c>
      <c r="G7" s="15" t="s">
        <v>43</v>
      </c>
      <c r="H7" s="15" t="s">
        <v>43</v>
      </c>
      <c r="I7" s="15" t="s">
        <v>43</v>
      </c>
      <c r="J7" s="15" t="s">
        <v>44</v>
      </c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N7" s="1"/>
      <c r="AO7" s="1"/>
      <c r="AP7" s="1"/>
      <c r="AQ7" s="1"/>
      <c r="AR7" s="1"/>
      <c r="AS7" s="1"/>
    </row>
    <row r="8" spans="1:45" ht="30" customHeight="1" x14ac:dyDescent="0.25">
      <c r="A8" s="10" t="s">
        <v>30</v>
      </c>
      <c r="B8" s="8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N8" s="1"/>
      <c r="AO8" s="1"/>
      <c r="AP8" s="1"/>
      <c r="AQ8" s="1"/>
      <c r="AR8" s="1"/>
      <c r="AS8" s="1"/>
    </row>
    <row r="9" spans="1:45" ht="30" customHeight="1" x14ac:dyDescent="0.25">
      <c r="A9" s="10" t="s">
        <v>31</v>
      </c>
      <c r="B9" s="8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N9" s="1"/>
      <c r="AO9" s="1"/>
      <c r="AP9" s="1"/>
      <c r="AQ9" s="1"/>
      <c r="AR9" s="1"/>
      <c r="AS9" s="1"/>
    </row>
    <row r="10" spans="1:45" ht="30" customHeight="1" x14ac:dyDescent="0.25">
      <c r="A10" s="10" t="s">
        <v>32</v>
      </c>
      <c r="B10" s="8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N10" s="1"/>
      <c r="AO10" s="1"/>
      <c r="AP10" s="1"/>
      <c r="AQ10" s="1"/>
      <c r="AR10" s="1"/>
      <c r="AS10" s="1"/>
    </row>
    <row r="11" spans="1:45" ht="30" customHeight="1" x14ac:dyDescent="0.25">
      <c r="A11" s="10" t="s">
        <v>33</v>
      </c>
      <c r="B11" s="8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N11" s="1"/>
      <c r="AO11" s="1"/>
      <c r="AP11" s="1"/>
      <c r="AQ11" s="1"/>
      <c r="AR11" s="1"/>
      <c r="AS11" s="1"/>
    </row>
    <row r="12" spans="1:45" ht="30" customHeight="1" x14ac:dyDescent="0.25">
      <c r="A12" s="10" t="s">
        <v>34</v>
      </c>
      <c r="B12" s="8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N12" s="1"/>
      <c r="AO12" s="1"/>
      <c r="AP12" s="1"/>
      <c r="AQ12" s="1"/>
      <c r="AR12" s="1"/>
      <c r="AS12" s="1"/>
    </row>
    <row r="13" spans="1:45" ht="30" customHeight="1" x14ac:dyDescent="0.25">
      <c r="A13" s="10" t="s">
        <v>35</v>
      </c>
      <c r="B13" s="8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N13" s="1"/>
      <c r="AO13" s="1"/>
      <c r="AP13" s="1"/>
      <c r="AQ13" s="1"/>
      <c r="AR13" s="1"/>
      <c r="AS13" s="1"/>
    </row>
    <row r="14" spans="1:45" ht="30" customHeight="1" x14ac:dyDescent="0.25">
      <c r="A14" s="10" t="s">
        <v>36</v>
      </c>
      <c r="B14" s="8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N14" s="1"/>
      <c r="AO14" s="1"/>
      <c r="AP14" s="1"/>
      <c r="AQ14" s="1"/>
      <c r="AR14" s="1"/>
      <c r="AS14" s="1"/>
    </row>
    <row r="15" spans="1:45" ht="6.75" customHeight="1" x14ac:dyDescent="0.25"/>
    <row r="16" spans="1:45" x14ac:dyDescent="0.25">
      <c r="C16" s="59" t="s">
        <v>24</v>
      </c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1"/>
      <c r="P16" s="62" t="s">
        <v>25</v>
      </c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4"/>
    </row>
    <row r="17" spans="1:27" ht="30" customHeight="1" x14ac:dyDescent="0.25">
      <c r="C17" s="21" t="s">
        <v>37</v>
      </c>
      <c r="D17" s="22" t="s">
        <v>38</v>
      </c>
      <c r="E17" s="23" t="s">
        <v>39</v>
      </c>
      <c r="F17" s="24" t="s">
        <v>48</v>
      </c>
      <c r="G17" s="25" t="s">
        <v>41</v>
      </c>
      <c r="H17" s="26" t="s">
        <v>42</v>
      </c>
      <c r="I17" s="27" t="s">
        <v>43</v>
      </c>
      <c r="J17" s="28" t="s">
        <v>44</v>
      </c>
      <c r="K17" s="29" t="s">
        <v>23</v>
      </c>
      <c r="L17" s="30" t="s">
        <v>45</v>
      </c>
      <c r="M17" s="31" t="s">
        <v>46</v>
      </c>
      <c r="N17" s="32" t="s">
        <v>47</v>
      </c>
      <c r="P17" s="21" t="s">
        <v>37</v>
      </c>
      <c r="Q17" s="22" t="s">
        <v>38</v>
      </c>
      <c r="R17" s="23" t="s">
        <v>39</v>
      </c>
      <c r="S17" s="24" t="s">
        <v>48</v>
      </c>
      <c r="T17" s="25" t="s">
        <v>41</v>
      </c>
      <c r="U17" s="26" t="s">
        <v>42</v>
      </c>
      <c r="V17" s="27" t="s">
        <v>43</v>
      </c>
      <c r="W17" s="28" t="s">
        <v>44</v>
      </c>
      <c r="X17" s="29" t="s">
        <v>23</v>
      </c>
      <c r="Y17" s="30" t="s">
        <v>45</v>
      </c>
      <c r="Z17" s="31" t="s">
        <v>46</v>
      </c>
      <c r="AA17" s="32" t="s">
        <v>47</v>
      </c>
    </row>
    <row r="18" spans="1:27" ht="30" customHeight="1" x14ac:dyDescent="0.25">
      <c r="A18" s="34" t="str">
        <f t="shared" ref="A18:A26" si="1">A6</f>
        <v>ANTOINE</v>
      </c>
      <c r="C18" s="35">
        <f>COUNTIF(C6:AG6,"A")+COUNTIF(C6:AG6,"DA")*0.5</f>
        <v>3</v>
      </c>
      <c r="D18" s="36">
        <f>COUNTIF(C6:AG6,"B")+COUNTIF(C6:AG6,"DB")*0.5</f>
        <v>6</v>
      </c>
      <c r="E18" s="37">
        <f>COUNTIF(C6:AG6,"C")+COUNTIF(C6:AG6,"DC")*0.5</f>
        <v>5</v>
      </c>
      <c r="F18" s="38">
        <f>COUNTIF(C6:AG6,"D")+COUNTIF(C6:AG6,"DD")*0.5</f>
        <v>1</v>
      </c>
      <c r="G18" s="39">
        <f>COUNTIF(D6:AH6,"E")+COUNTIF(D6:AH6,"DE")*0.5</f>
        <v>0</v>
      </c>
      <c r="H18" s="40">
        <f>COUNTIF(C6:AG6,"F")+COUNTIF(C6:AG6,"DF")*0.5+COUNTIF(C6:AG6,"AF")+COUNTIF(C6:AG6,"DF")*0.5</f>
        <v>0</v>
      </c>
      <c r="I18" s="41">
        <f>COUNTIF(C6:AG6,"G")+COUNTIF(C6:AG6,"DG")*0.5</f>
        <v>0</v>
      </c>
      <c r="J18" s="42">
        <f>COUNTIF(D6:AH6,"H")+COUNTIF(D6:AH6,"DH")*0.5</f>
        <v>0</v>
      </c>
      <c r="K18" s="30">
        <f>COUNTIF(C6:AG6,"I")+COUNTIF(C6:AG6,"DI")*0.5</f>
        <v>0</v>
      </c>
      <c r="L18" s="30">
        <f>COUNTIF(C6:AG6,"J")+COUNTIF(C6:AG6,"DJ")*0.5</f>
        <v>0</v>
      </c>
      <c r="M18" s="31">
        <f>COUNTIF(C6:AG6,"K")+COUNTIF(C6:AG6,"DK")*0.5</f>
        <v>0</v>
      </c>
      <c r="N18" s="32">
        <f>COUNTIF(C6:AG6,"L")+COUNTIF(C6:AG6,"DL")*0.5</f>
        <v>0</v>
      </c>
      <c r="P18" s="35">
        <f>C18</f>
        <v>3</v>
      </c>
      <c r="Q18" s="36">
        <f t="shared" ref="Q18:AA18" si="2">D18</f>
        <v>6</v>
      </c>
      <c r="R18" s="37">
        <f t="shared" si="2"/>
        <v>5</v>
      </c>
      <c r="S18" s="38">
        <f t="shared" si="2"/>
        <v>1</v>
      </c>
      <c r="T18" s="39">
        <f t="shared" si="2"/>
        <v>0</v>
      </c>
      <c r="U18" s="40">
        <f t="shared" si="2"/>
        <v>0</v>
      </c>
      <c r="V18" s="41">
        <f t="shared" si="2"/>
        <v>0</v>
      </c>
      <c r="W18" s="42">
        <f t="shared" si="2"/>
        <v>0</v>
      </c>
      <c r="X18" s="30">
        <f t="shared" si="2"/>
        <v>0</v>
      </c>
      <c r="Y18" s="30">
        <f t="shared" si="2"/>
        <v>0</v>
      </c>
      <c r="Z18" s="31">
        <f t="shared" si="2"/>
        <v>0</v>
      </c>
      <c r="AA18" s="43">
        <f t="shared" si="2"/>
        <v>0</v>
      </c>
    </row>
    <row r="19" spans="1:27" ht="30" customHeight="1" x14ac:dyDescent="0.25">
      <c r="A19" s="34" t="str">
        <f t="shared" si="1"/>
        <v>BERNARD</v>
      </c>
      <c r="C19" s="35">
        <f t="shared" ref="C19:C26" si="3">COUNTIF(C7:AG7,"A")+COUNTIF(C7:AG7,"DA")*0.5</f>
        <v>0</v>
      </c>
      <c r="D19" s="36">
        <f t="shared" ref="D19:D26" si="4">COUNTIF(C7:AG7,"B")+COUNTIF(C7:AG7,"DB")*0.5</f>
        <v>0</v>
      </c>
      <c r="E19" s="37">
        <f t="shared" ref="E19:E26" si="5">COUNTIF(C7:AG7,"C")+COUNTIF(C7:AG7,"DC")*0.5</f>
        <v>0</v>
      </c>
      <c r="F19" s="38">
        <f t="shared" ref="F19:F26" si="6">COUNTIF(C7:AG7,"D")+COUNTIF(C7:AG7,"DD")*0.5</f>
        <v>0</v>
      </c>
      <c r="G19" s="39">
        <f t="shared" ref="G19:G26" si="7">COUNTIF(D7:AH7,"E")+COUNTIF(D7:AH7,"DE")*0.5</f>
        <v>0</v>
      </c>
      <c r="H19" s="40">
        <f t="shared" ref="H19:H26" si="8">COUNTIF(C7:AG7,"F")+COUNTIF(C7:AG7,"DF")*0.5+COUNTIF(C7:AG7,"AF")+COUNTIF(C7:AG7,"DF")*0.5</f>
        <v>4</v>
      </c>
      <c r="I19" s="41">
        <f t="shared" ref="I19:I26" si="9">COUNTIF(C7:AG7,"G")+COUNTIF(C7:AG7,"DG")*0.5</f>
        <v>3</v>
      </c>
      <c r="J19" s="42">
        <f t="shared" ref="J19:J26" si="10">COUNTIF(D7:AH7,"H")+COUNTIF(D7:AH7,"DH")*0.5</f>
        <v>1</v>
      </c>
      <c r="K19" s="30">
        <f t="shared" ref="K19:K26" si="11">COUNTIF(C7:AG7,"I")+COUNTIF(C7:AG7,"DI")*0.5</f>
        <v>0</v>
      </c>
      <c r="L19" s="30">
        <f t="shared" ref="L19:L26" si="12">COUNTIF(C7:AG7,"J")+COUNTIF(C7:AG7,"DJ")*0.5</f>
        <v>0</v>
      </c>
      <c r="M19" s="31">
        <f t="shared" ref="M19:M26" si="13">COUNTIF(C7:AG7,"K")+COUNTIF(C7:AG7,"DK")*0.5</f>
        <v>0</v>
      </c>
      <c r="N19" s="32">
        <f t="shared" ref="N19:N26" si="14">COUNTIF(C7:AG7,"L")+COUNTIF(C7:AG7,"DL")*0.5</f>
        <v>0</v>
      </c>
      <c r="P19" s="35">
        <f t="shared" ref="P19:P26" si="15">C19</f>
        <v>0</v>
      </c>
      <c r="Q19" s="36">
        <f t="shared" ref="Q19:Q26" si="16">D19</f>
        <v>0</v>
      </c>
      <c r="R19" s="37">
        <f t="shared" ref="R19:R26" si="17">E19</f>
        <v>0</v>
      </c>
      <c r="S19" s="38">
        <f t="shared" ref="S19:S26" si="18">F19</f>
        <v>0</v>
      </c>
      <c r="T19" s="39">
        <f t="shared" ref="T19:T26" si="19">G19</f>
        <v>0</v>
      </c>
      <c r="U19" s="40">
        <f t="shared" ref="U19:U26" si="20">H19</f>
        <v>4</v>
      </c>
      <c r="V19" s="41">
        <f t="shared" ref="V19:V26" si="21">I19</f>
        <v>3</v>
      </c>
      <c r="W19" s="42">
        <f t="shared" ref="W19:W26" si="22">J19</f>
        <v>1</v>
      </c>
      <c r="X19" s="30">
        <f t="shared" ref="X19:X26" si="23">K19</f>
        <v>0</v>
      </c>
      <c r="Y19" s="30">
        <f t="shared" ref="Y19:Y26" si="24">L19</f>
        <v>0</v>
      </c>
      <c r="Z19" s="31">
        <f t="shared" ref="Z19:Z26" si="25">M19</f>
        <v>0</v>
      </c>
      <c r="AA19" s="43">
        <f t="shared" ref="AA19:AA26" si="26">N19</f>
        <v>0</v>
      </c>
    </row>
    <row r="20" spans="1:27" ht="30" customHeight="1" x14ac:dyDescent="0.25">
      <c r="A20" s="34" t="str">
        <f t="shared" si="1"/>
        <v>CHRIS</v>
      </c>
      <c r="C20" s="35">
        <f t="shared" si="3"/>
        <v>0</v>
      </c>
      <c r="D20" s="36">
        <f t="shared" si="4"/>
        <v>0</v>
      </c>
      <c r="E20" s="37">
        <f t="shared" si="5"/>
        <v>0</v>
      </c>
      <c r="F20" s="38">
        <f t="shared" si="6"/>
        <v>0</v>
      </c>
      <c r="G20" s="39">
        <f t="shared" si="7"/>
        <v>0</v>
      </c>
      <c r="H20" s="40">
        <f t="shared" si="8"/>
        <v>0</v>
      </c>
      <c r="I20" s="41">
        <f t="shared" si="9"/>
        <v>0</v>
      </c>
      <c r="J20" s="42">
        <f t="shared" si="10"/>
        <v>0</v>
      </c>
      <c r="K20" s="30">
        <f t="shared" si="11"/>
        <v>0</v>
      </c>
      <c r="L20" s="30">
        <f t="shared" si="12"/>
        <v>0</v>
      </c>
      <c r="M20" s="31">
        <f t="shared" si="13"/>
        <v>0</v>
      </c>
      <c r="N20" s="32">
        <f t="shared" si="14"/>
        <v>0</v>
      </c>
      <c r="P20" s="35">
        <f t="shared" si="15"/>
        <v>0</v>
      </c>
      <c r="Q20" s="36">
        <f t="shared" si="16"/>
        <v>0</v>
      </c>
      <c r="R20" s="37">
        <f t="shared" si="17"/>
        <v>0</v>
      </c>
      <c r="S20" s="38">
        <f t="shared" si="18"/>
        <v>0</v>
      </c>
      <c r="T20" s="39">
        <f t="shared" si="19"/>
        <v>0</v>
      </c>
      <c r="U20" s="40">
        <f t="shared" si="20"/>
        <v>0</v>
      </c>
      <c r="V20" s="41">
        <f t="shared" si="21"/>
        <v>0</v>
      </c>
      <c r="W20" s="42">
        <f t="shared" si="22"/>
        <v>0</v>
      </c>
      <c r="X20" s="30">
        <f t="shared" si="23"/>
        <v>0</v>
      </c>
      <c r="Y20" s="30">
        <f t="shared" si="24"/>
        <v>0</v>
      </c>
      <c r="Z20" s="31">
        <f t="shared" si="25"/>
        <v>0</v>
      </c>
      <c r="AA20" s="43">
        <f t="shared" si="26"/>
        <v>0</v>
      </c>
    </row>
    <row r="21" spans="1:27" ht="30" customHeight="1" x14ac:dyDescent="0.25">
      <c r="A21" s="34" t="str">
        <f t="shared" si="1"/>
        <v>DAVID</v>
      </c>
      <c r="C21" s="35">
        <f t="shared" si="3"/>
        <v>0</v>
      </c>
      <c r="D21" s="36">
        <f t="shared" si="4"/>
        <v>0</v>
      </c>
      <c r="E21" s="37">
        <f t="shared" si="5"/>
        <v>0</v>
      </c>
      <c r="F21" s="38">
        <f t="shared" si="6"/>
        <v>0</v>
      </c>
      <c r="G21" s="39">
        <f t="shared" si="7"/>
        <v>0</v>
      </c>
      <c r="H21" s="40">
        <f t="shared" si="8"/>
        <v>0</v>
      </c>
      <c r="I21" s="41">
        <f t="shared" si="9"/>
        <v>0</v>
      </c>
      <c r="J21" s="42">
        <f t="shared" si="10"/>
        <v>0</v>
      </c>
      <c r="K21" s="30">
        <f t="shared" si="11"/>
        <v>0</v>
      </c>
      <c r="L21" s="30">
        <f t="shared" si="12"/>
        <v>0</v>
      </c>
      <c r="M21" s="31">
        <f t="shared" si="13"/>
        <v>0</v>
      </c>
      <c r="N21" s="32">
        <f t="shared" si="14"/>
        <v>0</v>
      </c>
      <c r="P21" s="35">
        <f t="shared" si="15"/>
        <v>0</v>
      </c>
      <c r="Q21" s="36">
        <f t="shared" si="16"/>
        <v>0</v>
      </c>
      <c r="R21" s="37">
        <f t="shared" si="17"/>
        <v>0</v>
      </c>
      <c r="S21" s="38">
        <f t="shared" si="18"/>
        <v>0</v>
      </c>
      <c r="T21" s="39">
        <f t="shared" si="19"/>
        <v>0</v>
      </c>
      <c r="U21" s="40">
        <f t="shared" si="20"/>
        <v>0</v>
      </c>
      <c r="V21" s="41">
        <f t="shared" si="21"/>
        <v>0</v>
      </c>
      <c r="W21" s="42">
        <f t="shared" si="22"/>
        <v>0</v>
      </c>
      <c r="X21" s="30">
        <f t="shared" si="23"/>
        <v>0</v>
      </c>
      <c r="Y21" s="30">
        <f t="shared" si="24"/>
        <v>0</v>
      </c>
      <c r="Z21" s="31">
        <f t="shared" si="25"/>
        <v>0</v>
      </c>
      <c r="AA21" s="43">
        <f t="shared" si="26"/>
        <v>0</v>
      </c>
    </row>
    <row r="22" spans="1:27" ht="30" customHeight="1" x14ac:dyDescent="0.25">
      <c r="A22" s="34" t="str">
        <f t="shared" si="1"/>
        <v>ENZO</v>
      </c>
      <c r="C22" s="35">
        <f t="shared" si="3"/>
        <v>0</v>
      </c>
      <c r="D22" s="36">
        <f t="shared" si="4"/>
        <v>0</v>
      </c>
      <c r="E22" s="37">
        <f t="shared" si="5"/>
        <v>0</v>
      </c>
      <c r="F22" s="38">
        <f t="shared" si="6"/>
        <v>0</v>
      </c>
      <c r="G22" s="39">
        <f t="shared" si="7"/>
        <v>0</v>
      </c>
      <c r="H22" s="40">
        <f t="shared" si="8"/>
        <v>0</v>
      </c>
      <c r="I22" s="41">
        <f t="shared" si="9"/>
        <v>0</v>
      </c>
      <c r="J22" s="42">
        <f t="shared" si="10"/>
        <v>0</v>
      </c>
      <c r="K22" s="30">
        <f t="shared" si="11"/>
        <v>0</v>
      </c>
      <c r="L22" s="30">
        <f t="shared" si="12"/>
        <v>0</v>
      </c>
      <c r="M22" s="31">
        <f t="shared" si="13"/>
        <v>0</v>
      </c>
      <c r="N22" s="32">
        <f t="shared" si="14"/>
        <v>0</v>
      </c>
      <c r="P22" s="35">
        <f t="shared" si="15"/>
        <v>0</v>
      </c>
      <c r="Q22" s="36">
        <f t="shared" si="16"/>
        <v>0</v>
      </c>
      <c r="R22" s="37">
        <f t="shared" si="17"/>
        <v>0</v>
      </c>
      <c r="S22" s="38">
        <f t="shared" si="18"/>
        <v>0</v>
      </c>
      <c r="T22" s="39">
        <f t="shared" si="19"/>
        <v>0</v>
      </c>
      <c r="U22" s="40">
        <f t="shared" si="20"/>
        <v>0</v>
      </c>
      <c r="V22" s="41">
        <f t="shared" si="21"/>
        <v>0</v>
      </c>
      <c r="W22" s="42">
        <f t="shared" si="22"/>
        <v>0</v>
      </c>
      <c r="X22" s="30">
        <f t="shared" si="23"/>
        <v>0</v>
      </c>
      <c r="Y22" s="30">
        <f t="shared" si="24"/>
        <v>0</v>
      </c>
      <c r="Z22" s="31">
        <f t="shared" si="25"/>
        <v>0</v>
      </c>
      <c r="AA22" s="43">
        <f t="shared" si="26"/>
        <v>0</v>
      </c>
    </row>
    <row r="23" spans="1:27" ht="30" customHeight="1" x14ac:dyDescent="0.25">
      <c r="A23" s="34" t="str">
        <f t="shared" si="1"/>
        <v>FLORIAN</v>
      </c>
      <c r="C23" s="35">
        <f t="shared" si="3"/>
        <v>0</v>
      </c>
      <c r="D23" s="36">
        <f t="shared" si="4"/>
        <v>0</v>
      </c>
      <c r="E23" s="37">
        <f t="shared" si="5"/>
        <v>0</v>
      </c>
      <c r="F23" s="38">
        <f t="shared" si="6"/>
        <v>0</v>
      </c>
      <c r="G23" s="39">
        <f t="shared" si="7"/>
        <v>0</v>
      </c>
      <c r="H23" s="40">
        <f t="shared" si="8"/>
        <v>0</v>
      </c>
      <c r="I23" s="41">
        <f t="shared" si="9"/>
        <v>0</v>
      </c>
      <c r="J23" s="42">
        <f t="shared" si="10"/>
        <v>0</v>
      </c>
      <c r="K23" s="30">
        <f t="shared" si="11"/>
        <v>0</v>
      </c>
      <c r="L23" s="30">
        <f t="shared" si="12"/>
        <v>0</v>
      </c>
      <c r="M23" s="31">
        <f t="shared" si="13"/>
        <v>0</v>
      </c>
      <c r="N23" s="32">
        <f t="shared" si="14"/>
        <v>0</v>
      </c>
      <c r="P23" s="35">
        <f t="shared" si="15"/>
        <v>0</v>
      </c>
      <c r="Q23" s="36">
        <f t="shared" si="16"/>
        <v>0</v>
      </c>
      <c r="R23" s="37">
        <f t="shared" si="17"/>
        <v>0</v>
      </c>
      <c r="S23" s="38">
        <f t="shared" si="18"/>
        <v>0</v>
      </c>
      <c r="T23" s="39">
        <f t="shared" si="19"/>
        <v>0</v>
      </c>
      <c r="U23" s="40">
        <f t="shared" si="20"/>
        <v>0</v>
      </c>
      <c r="V23" s="41">
        <f t="shared" si="21"/>
        <v>0</v>
      </c>
      <c r="W23" s="42">
        <f t="shared" si="22"/>
        <v>0</v>
      </c>
      <c r="X23" s="30">
        <f t="shared" si="23"/>
        <v>0</v>
      </c>
      <c r="Y23" s="30">
        <f t="shared" si="24"/>
        <v>0</v>
      </c>
      <c r="Z23" s="31">
        <f t="shared" si="25"/>
        <v>0</v>
      </c>
      <c r="AA23" s="43">
        <f t="shared" si="26"/>
        <v>0</v>
      </c>
    </row>
    <row r="24" spans="1:27" ht="30" customHeight="1" x14ac:dyDescent="0.25">
      <c r="A24" s="34" t="str">
        <f t="shared" si="1"/>
        <v>JULIEN</v>
      </c>
      <c r="C24" s="35">
        <f t="shared" si="3"/>
        <v>0</v>
      </c>
      <c r="D24" s="36">
        <f t="shared" si="4"/>
        <v>0</v>
      </c>
      <c r="E24" s="37">
        <f t="shared" si="5"/>
        <v>0</v>
      </c>
      <c r="F24" s="38">
        <f t="shared" si="6"/>
        <v>0</v>
      </c>
      <c r="G24" s="39">
        <f t="shared" si="7"/>
        <v>0</v>
      </c>
      <c r="H24" s="40">
        <f t="shared" si="8"/>
        <v>0</v>
      </c>
      <c r="I24" s="41">
        <f t="shared" si="9"/>
        <v>0</v>
      </c>
      <c r="J24" s="42">
        <f t="shared" si="10"/>
        <v>0</v>
      </c>
      <c r="K24" s="30">
        <f t="shared" si="11"/>
        <v>0</v>
      </c>
      <c r="L24" s="30">
        <f t="shared" si="12"/>
        <v>0</v>
      </c>
      <c r="M24" s="31">
        <f t="shared" si="13"/>
        <v>0</v>
      </c>
      <c r="N24" s="32">
        <f t="shared" si="14"/>
        <v>0</v>
      </c>
      <c r="P24" s="35">
        <f t="shared" si="15"/>
        <v>0</v>
      </c>
      <c r="Q24" s="36">
        <f t="shared" si="16"/>
        <v>0</v>
      </c>
      <c r="R24" s="37">
        <f t="shared" si="17"/>
        <v>0</v>
      </c>
      <c r="S24" s="38">
        <f t="shared" si="18"/>
        <v>0</v>
      </c>
      <c r="T24" s="39">
        <f t="shared" si="19"/>
        <v>0</v>
      </c>
      <c r="U24" s="40">
        <f t="shared" si="20"/>
        <v>0</v>
      </c>
      <c r="V24" s="41">
        <f t="shared" si="21"/>
        <v>0</v>
      </c>
      <c r="W24" s="42">
        <f t="shared" si="22"/>
        <v>0</v>
      </c>
      <c r="X24" s="30">
        <f t="shared" si="23"/>
        <v>0</v>
      </c>
      <c r="Y24" s="30">
        <f t="shared" si="24"/>
        <v>0</v>
      </c>
      <c r="Z24" s="31">
        <f t="shared" si="25"/>
        <v>0</v>
      </c>
      <c r="AA24" s="43">
        <f t="shared" si="26"/>
        <v>0</v>
      </c>
    </row>
    <row r="25" spans="1:27" ht="30" customHeight="1" x14ac:dyDescent="0.25">
      <c r="A25" s="34" t="str">
        <f t="shared" si="1"/>
        <v>KEVIN</v>
      </c>
      <c r="C25" s="35">
        <f t="shared" si="3"/>
        <v>0</v>
      </c>
      <c r="D25" s="36">
        <f t="shared" si="4"/>
        <v>0</v>
      </c>
      <c r="E25" s="37">
        <f t="shared" si="5"/>
        <v>0</v>
      </c>
      <c r="F25" s="38">
        <f t="shared" si="6"/>
        <v>0</v>
      </c>
      <c r="G25" s="39">
        <f t="shared" si="7"/>
        <v>0</v>
      </c>
      <c r="H25" s="40">
        <f t="shared" si="8"/>
        <v>0</v>
      </c>
      <c r="I25" s="41">
        <f t="shared" si="9"/>
        <v>0</v>
      </c>
      <c r="J25" s="42">
        <f t="shared" si="10"/>
        <v>0</v>
      </c>
      <c r="K25" s="30">
        <f t="shared" si="11"/>
        <v>0</v>
      </c>
      <c r="L25" s="30">
        <f t="shared" si="12"/>
        <v>0</v>
      </c>
      <c r="M25" s="31">
        <f t="shared" si="13"/>
        <v>0</v>
      </c>
      <c r="N25" s="32">
        <f t="shared" si="14"/>
        <v>0</v>
      </c>
      <c r="P25" s="35">
        <f t="shared" si="15"/>
        <v>0</v>
      </c>
      <c r="Q25" s="36">
        <f t="shared" si="16"/>
        <v>0</v>
      </c>
      <c r="R25" s="37">
        <f t="shared" si="17"/>
        <v>0</v>
      </c>
      <c r="S25" s="38">
        <f t="shared" si="18"/>
        <v>0</v>
      </c>
      <c r="T25" s="39">
        <f t="shared" si="19"/>
        <v>0</v>
      </c>
      <c r="U25" s="40">
        <f t="shared" si="20"/>
        <v>0</v>
      </c>
      <c r="V25" s="41">
        <f t="shared" si="21"/>
        <v>0</v>
      </c>
      <c r="W25" s="42">
        <f t="shared" si="22"/>
        <v>0</v>
      </c>
      <c r="X25" s="30">
        <f t="shared" si="23"/>
        <v>0</v>
      </c>
      <c r="Y25" s="30">
        <f t="shared" si="24"/>
        <v>0</v>
      </c>
      <c r="Z25" s="31">
        <f t="shared" si="25"/>
        <v>0</v>
      </c>
      <c r="AA25" s="43">
        <f t="shared" si="26"/>
        <v>0</v>
      </c>
    </row>
    <row r="26" spans="1:27" ht="30" customHeight="1" x14ac:dyDescent="0.25">
      <c r="A26" s="34" t="str">
        <f t="shared" si="1"/>
        <v>LAURENT</v>
      </c>
      <c r="C26" s="35">
        <f t="shared" si="3"/>
        <v>0</v>
      </c>
      <c r="D26" s="36">
        <f t="shared" si="4"/>
        <v>0</v>
      </c>
      <c r="E26" s="37">
        <f t="shared" si="5"/>
        <v>0</v>
      </c>
      <c r="F26" s="38">
        <f t="shared" si="6"/>
        <v>0</v>
      </c>
      <c r="G26" s="39">
        <f t="shared" si="7"/>
        <v>0</v>
      </c>
      <c r="H26" s="40">
        <f t="shared" si="8"/>
        <v>0</v>
      </c>
      <c r="I26" s="41">
        <f t="shared" si="9"/>
        <v>0</v>
      </c>
      <c r="J26" s="42">
        <f t="shared" si="10"/>
        <v>0</v>
      </c>
      <c r="K26" s="30">
        <f t="shared" si="11"/>
        <v>0</v>
      </c>
      <c r="L26" s="30">
        <f t="shared" si="12"/>
        <v>0</v>
      </c>
      <c r="M26" s="31">
        <f t="shared" si="13"/>
        <v>0</v>
      </c>
      <c r="N26" s="32">
        <f t="shared" si="14"/>
        <v>0</v>
      </c>
      <c r="P26" s="35">
        <f t="shared" si="15"/>
        <v>0</v>
      </c>
      <c r="Q26" s="36">
        <f t="shared" si="16"/>
        <v>0</v>
      </c>
      <c r="R26" s="37">
        <f t="shared" si="17"/>
        <v>0</v>
      </c>
      <c r="S26" s="38">
        <f t="shared" si="18"/>
        <v>0</v>
      </c>
      <c r="T26" s="39">
        <f t="shared" si="19"/>
        <v>0</v>
      </c>
      <c r="U26" s="40">
        <f t="shared" si="20"/>
        <v>0</v>
      </c>
      <c r="V26" s="41">
        <f t="shared" si="21"/>
        <v>0</v>
      </c>
      <c r="W26" s="42">
        <f t="shared" si="22"/>
        <v>0</v>
      </c>
      <c r="X26" s="30">
        <f t="shared" si="23"/>
        <v>0</v>
      </c>
      <c r="Y26" s="30">
        <f t="shared" si="24"/>
        <v>0</v>
      </c>
      <c r="Z26" s="31">
        <f t="shared" si="25"/>
        <v>0</v>
      </c>
      <c r="AA26" s="43">
        <f t="shared" si="26"/>
        <v>0</v>
      </c>
    </row>
  </sheetData>
  <sheetProtection selectLockedCells="1" selectUnlockedCells="1"/>
  <mergeCells count="5">
    <mergeCell ref="C2:AA3"/>
    <mergeCell ref="AB2:AG3"/>
    <mergeCell ref="C5:AG5"/>
    <mergeCell ref="C16:N16"/>
    <mergeCell ref="P16:AA16"/>
  </mergeCells>
  <conditionalFormatting sqref="C4:AG4">
    <cfRule type="cellIs" priority="938" operator="equal">
      <formula>OR(WXB$4="F",WEEKDAY(WXB$4,2)&gt;5)</formula>
    </cfRule>
    <cfRule type="expression" dxfId="191" priority="940">
      <formula>WEEKDAY(C$4,2)&gt;5</formula>
    </cfRule>
  </conditionalFormatting>
  <conditionalFormatting sqref="C7:AG7">
    <cfRule type="cellIs" dxfId="190" priority="9" operator="equal">
      <formula>"AJ2"</formula>
    </cfRule>
  </conditionalFormatting>
  <conditionalFormatting sqref="C7:AG14">
    <cfRule type="cellIs" dxfId="189" priority="8" operator="equal">
      <formula>"AJ"</formula>
    </cfRule>
  </conditionalFormatting>
  <conditionalFormatting sqref="C6:AG6">
    <cfRule type="cellIs" dxfId="188" priority="10" operator="equal">
      <formula>"AJ"</formula>
    </cfRule>
  </conditionalFormatting>
  <conditionalFormatting sqref="C6:AG14">
    <cfRule type="cellIs" dxfId="187" priority="1" operator="equal">
      <formula>"I"</formula>
    </cfRule>
    <cfRule type="cellIs" dxfId="186" priority="2" operator="equal">
      <formula>"P"</formula>
    </cfRule>
    <cfRule type="cellIs" dxfId="185" priority="3" operator="equal">
      <formula>"T"</formula>
    </cfRule>
    <cfRule type="cellIs" dxfId="184" priority="4" operator="equal">
      <formula>"R"</formula>
    </cfRule>
    <cfRule type="cellIs" dxfId="183" priority="5" operator="equal">
      <formula>"AR"</formula>
    </cfRule>
    <cfRule type="cellIs" dxfId="182" priority="6" operator="equal">
      <formula>"DA"</formula>
    </cfRule>
    <cfRule type="cellIs" dxfId="181" priority="7" operator="equal">
      <formula>"AN"</formula>
    </cfRule>
    <cfRule type="cellIs" dxfId="180" priority="11" operator="equal">
      <formula>"RN2"</formula>
    </cfRule>
    <cfRule type="cellIs" dxfId="179" priority="12" operator="equal">
      <formula>"RJ2"</formula>
    </cfRule>
    <cfRule type="cellIs" dxfId="178" priority="13" operator="equal">
      <formula>"RN1"</formula>
    </cfRule>
    <cfRule type="cellIs" dxfId="177" priority="14" operator="equal">
      <formula>"RJ1"</formula>
    </cfRule>
    <cfRule type="expression" dxfId="176" priority="15">
      <formula>WEEKDAY(C$4,2)&gt;5</formula>
    </cfRule>
  </conditionalFormatting>
  <printOptions verticalCentered="1"/>
  <pageMargins left="0" right="0" top="0" bottom="0" header="0" footer="0"/>
  <pageSetup scale="9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33" r:id="rId4" name="Drop Down 9">
              <controlPr defaultSize="0" print="0" autoLine="0" autoPict="0">
                <anchor moveWithCells="1">
                  <from>
                    <xdr:col>0</xdr:col>
                    <xdr:colOff>19050</xdr:colOff>
                    <xdr:row>1</xdr:row>
                    <xdr:rowOff>19050</xdr:rowOff>
                  </from>
                  <to>
                    <xdr:col>1</xdr:col>
                    <xdr:colOff>228600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Liste!$C$1:$C$9</xm:f>
          </x14:formula1>
          <xm:sqref>A6:A14</xm:sqref>
        </x14:dataValidation>
        <x14:dataValidation type="list" allowBlank="1">
          <x14:formula1>
            <xm:f>Liste!$D$1:$D$13</xm:f>
          </x14:formula1>
          <xm:sqref>C6:AG14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S26"/>
  <sheetViews>
    <sheetView showGridLines="0" zoomScaleNormal="100" workbookViewId="0">
      <selection activeCell="C6" sqref="C6"/>
    </sheetView>
  </sheetViews>
  <sheetFormatPr baseColWidth="10" defaultColWidth="11.42578125" defaultRowHeight="15" x14ac:dyDescent="0.25"/>
  <cols>
    <col min="1" max="1" width="16.28515625" style="1" customWidth="1"/>
    <col min="2" max="33" width="3.85546875" style="1" customWidth="1"/>
    <col min="34" max="35" width="13.42578125" style="7" customWidth="1"/>
    <col min="36" max="36" width="20" style="7" customWidth="1"/>
    <col min="37" max="37" width="20.7109375" style="7" customWidth="1"/>
    <col min="38" max="45" width="3.85546875" style="7" customWidth="1"/>
    <col min="46" max="101" width="3.85546875" style="1" customWidth="1"/>
    <col min="102" max="16384" width="11.42578125" style="1"/>
  </cols>
  <sheetData>
    <row r="1" spans="1:45" ht="0.75" customHeight="1" x14ac:dyDescent="0.25">
      <c r="A1" s="18">
        <v>2</v>
      </c>
      <c r="B1" s="2"/>
      <c r="C1" s="11" t="s">
        <v>0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45" ht="15" customHeight="1" x14ac:dyDescent="0.25">
      <c r="A2" s="17">
        <f>Janvier!$A$2</f>
        <v>3</v>
      </c>
      <c r="B2" s="3"/>
      <c r="C2" s="44" t="s">
        <v>10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6"/>
      <c r="AB2" s="50">
        <f>Janvier!$C$4</f>
        <v>43101</v>
      </c>
      <c r="AC2" s="51"/>
      <c r="AD2" s="51"/>
      <c r="AE2" s="51"/>
      <c r="AF2" s="51"/>
      <c r="AG2" s="52"/>
      <c r="AN2" s="1"/>
      <c r="AO2" s="1"/>
      <c r="AP2" s="1"/>
      <c r="AQ2" s="1"/>
      <c r="AR2" s="1"/>
      <c r="AS2" s="1"/>
    </row>
    <row r="3" spans="1:45" ht="15" customHeight="1" x14ac:dyDescent="0.25">
      <c r="A3" s="16"/>
      <c r="B3" s="6"/>
      <c r="C3" s="47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9"/>
      <c r="AB3" s="53"/>
      <c r="AC3" s="54"/>
      <c r="AD3" s="54"/>
      <c r="AE3" s="54"/>
      <c r="AF3" s="54"/>
      <c r="AG3" s="55"/>
      <c r="AN3" s="1"/>
      <c r="AO3" s="1"/>
      <c r="AP3" s="1"/>
      <c r="AQ3" s="1"/>
      <c r="AR3" s="1"/>
      <c r="AS3" s="1"/>
    </row>
    <row r="4" spans="1:45" ht="64.5" customHeight="1" x14ac:dyDescent="0.25">
      <c r="A4" s="14"/>
      <c r="B4" s="4"/>
      <c r="C4" s="9">
        <f>DATE(A2+2015,A1,1)</f>
        <v>43132</v>
      </c>
      <c r="D4" s="9">
        <f t="shared" ref="D4:AD4" si="0">C4+1</f>
        <v>43133</v>
      </c>
      <c r="E4" s="9">
        <f t="shared" si="0"/>
        <v>43134</v>
      </c>
      <c r="F4" s="9">
        <f t="shared" si="0"/>
        <v>43135</v>
      </c>
      <c r="G4" s="9">
        <f t="shared" si="0"/>
        <v>43136</v>
      </c>
      <c r="H4" s="9">
        <f t="shared" si="0"/>
        <v>43137</v>
      </c>
      <c r="I4" s="9">
        <f t="shared" si="0"/>
        <v>43138</v>
      </c>
      <c r="J4" s="9">
        <f t="shared" si="0"/>
        <v>43139</v>
      </c>
      <c r="K4" s="9">
        <f t="shared" si="0"/>
        <v>43140</v>
      </c>
      <c r="L4" s="9">
        <f t="shared" si="0"/>
        <v>43141</v>
      </c>
      <c r="M4" s="9">
        <f t="shared" si="0"/>
        <v>43142</v>
      </c>
      <c r="N4" s="9">
        <f t="shared" si="0"/>
        <v>43143</v>
      </c>
      <c r="O4" s="9">
        <f t="shared" si="0"/>
        <v>43144</v>
      </c>
      <c r="P4" s="9">
        <f t="shared" si="0"/>
        <v>43145</v>
      </c>
      <c r="Q4" s="9">
        <f t="shared" si="0"/>
        <v>43146</v>
      </c>
      <c r="R4" s="9">
        <f t="shared" si="0"/>
        <v>43147</v>
      </c>
      <c r="S4" s="9">
        <f t="shared" si="0"/>
        <v>43148</v>
      </c>
      <c r="T4" s="9">
        <f t="shared" si="0"/>
        <v>43149</v>
      </c>
      <c r="U4" s="9">
        <f t="shared" si="0"/>
        <v>43150</v>
      </c>
      <c r="V4" s="9">
        <f t="shared" si="0"/>
        <v>43151</v>
      </c>
      <c r="W4" s="9">
        <f t="shared" si="0"/>
        <v>43152</v>
      </c>
      <c r="X4" s="9">
        <f t="shared" si="0"/>
        <v>43153</v>
      </c>
      <c r="Y4" s="9">
        <f t="shared" si="0"/>
        <v>43154</v>
      </c>
      <c r="Z4" s="9">
        <f t="shared" si="0"/>
        <v>43155</v>
      </c>
      <c r="AA4" s="9">
        <f t="shared" si="0"/>
        <v>43156</v>
      </c>
      <c r="AB4" s="9">
        <f t="shared" si="0"/>
        <v>43157</v>
      </c>
      <c r="AC4" s="9">
        <f t="shared" si="0"/>
        <v>43158</v>
      </c>
      <c r="AD4" s="9">
        <f t="shared" si="0"/>
        <v>43159</v>
      </c>
      <c r="AE4" s="9" t="str">
        <f>IF(AD4="","",IF(MONTH(AD4+1)=MONTH(AD4),AD4+1,""))</f>
        <v/>
      </c>
      <c r="AF4" s="9" t="str">
        <f>IF(AE4="","",IF(MONTH(AE4+1)=MONTH(AE4),AE4+1,""))</f>
        <v/>
      </c>
      <c r="AG4" s="9" t="str">
        <f>IF(AF4="","",IF(MONTH(AF4+1)=MONTH(AF4),AF4+1,""))</f>
        <v/>
      </c>
      <c r="AN4" s="1"/>
      <c r="AO4" s="1"/>
      <c r="AP4" s="1"/>
      <c r="AQ4" s="1"/>
      <c r="AR4" s="1"/>
      <c r="AS4" s="1"/>
    </row>
    <row r="5" spans="1:45" ht="31.5" customHeight="1" x14ac:dyDescent="0.25">
      <c r="A5" s="5"/>
      <c r="B5" s="6"/>
      <c r="C5" s="56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8"/>
      <c r="AN5" s="1"/>
      <c r="AO5" s="1"/>
      <c r="AP5" s="1"/>
      <c r="AQ5" s="1"/>
      <c r="AR5" s="1"/>
      <c r="AS5" s="1"/>
    </row>
    <row r="6" spans="1:45" ht="30" customHeight="1" x14ac:dyDescent="0.25">
      <c r="A6" s="10" t="str">
        <f>Janvier!A6</f>
        <v>ANTOINE</v>
      </c>
      <c r="B6" s="8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N6" s="1"/>
      <c r="AO6" s="1"/>
      <c r="AP6" s="1"/>
      <c r="AQ6" s="1"/>
      <c r="AR6" s="1"/>
      <c r="AS6" s="1"/>
    </row>
    <row r="7" spans="1:45" ht="30" customHeight="1" x14ac:dyDescent="0.25">
      <c r="A7" s="10" t="str">
        <f>Janvier!A7</f>
        <v>BERNARD</v>
      </c>
      <c r="B7" s="8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N7" s="1"/>
      <c r="AO7" s="1"/>
      <c r="AP7" s="1"/>
      <c r="AQ7" s="1"/>
      <c r="AR7" s="1"/>
      <c r="AS7" s="1"/>
    </row>
    <row r="8" spans="1:45" ht="30" customHeight="1" x14ac:dyDescent="0.25">
      <c r="A8" s="10" t="str">
        <f>Janvier!A8</f>
        <v>CHRIS</v>
      </c>
      <c r="B8" s="8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K8" s="1"/>
      <c r="AL8" s="1"/>
      <c r="AM8" s="1"/>
      <c r="AN8" s="1"/>
      <c r="AO8" s="1"/>
      <c r="AP8" s="1"/>
      <c r="AQ8" s="1"/>
      <c r="AR8" s="1"/>
      <c r="AS8" s="1"/>
    </row>
    <row r="9" spans="1:45" ht="30" customHeight="1" x14ac:dyDescent="0.25">
      <c r="A9" s="10" t="str">
        <f>Janvier!A9</f>
        <v>DAVID</v>
      </c>
      <c r="B9" s="8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K9" s="1"/>
      <c r="AL9" s="1"/>
      <c r="AM9" s="1"/>
      <c r="AN9" s="1"/>
      <c r="AO9" s="1"/>
      <c r="AP9" s="1"/>
      <c r="AQ9" s="1"/>
      <c r="AR9" s="1"/>
      <c r="AS9" s="1"/>
    </row>
    <row r="10" spans="1:45" ht="30" customHeight="1" x14ac:dyDescent="0.25">
      <c r="A10" s="10" t="str">
        <f>Janvier!A10</f>
        <v>ENZO</v>
      </c>
      <c r="B10" s="8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K10" s="1"/>
      <c r="AL10" s="1"/>
      <c r="AM10" s="1"/>
      <c r="AN10" s="1"/>
      <c r="AO10" s="1"/>
      <c r="AP10" s="1"/>
      <c r="AQ10" s="1"/>
      <c r="AR10" s="1"/>
      <c r="AS10" s="1"/>
    </row>
    <row r="11" spans="1:45" ht="30" customHeight="1" x14ac:dyDescent="0.25">
      <c r="A11" s="10" t="str">
        <f>Janvier!A11</f>
        <v>FLORIAN</v>
      </c>
      <c r="B11" s="8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J11" s="1"/>
      <c r="AK11" s="1"/>
      <c r="AL11" s="1"/>
      <c r="AM11" s="1"/>
      <c r="AN11" s="1"/>
      <c r="AO11" s="1"/>
      <c r="AP11" s="1"/>
      <c r="AQ11" s="1"/>
      <c r="AR11" s="1"/>
      <c r="AS11" s="1"/>
    </row>
    <row r="12" spans="1:45" ht="30" customHeight="1" x14ac:dyDescent="0.25">
      <c r="A12" s="10" t="str">
        <f>Janvier!A12</f>
        <v>JULIEN</v>
      </c>
      <c r="B12" s="8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K12" s="1"/>
      <c r="AL12" s="1"/>
      <c r="AM12" s="1"/>
      <c r="AN12" s="1"/>
      <c r="AO12" s="1"/>
      <c r="AP12" s="1"/>
      <c r="AQ12" s="1"/>
      <c r="AR12" s="1"/>
      <c r="AS12" s="1"/>
    </row>
    <row r="13" spans="1:45" ht="30" customHeight="1" x14ac:dyDescent="0.25">
      <c r="A13" s="10" t="str">
        <f>Janvier!A13</f>
        <v>KEVIN</v>
      </c>
      <c r="B13" s="8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K13" s="1"/>
      <c r="AL13" s="1"/>
      <c r="AM13" s="1"/>
      <c r="AN13" s="1"/>
      <c r="AO13" s="1"/>
      <c r="AP13" s="1"/>
      <c r="AQ13" s="1"/>
      <c r="AR13" s="1"/>
      <c r="AS13" s="1"/>
    </row>
    <row r="14" spans="1:45" ht="30" customHeight="1" x14ac:dyDescent="0.25">
      <c r="A14" s="10" t="str">
        <f>Janvier!A14</f>
        <v>LAURENT</v>
      </c>
      <c r="B14" s="8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K14" s="1"/>
      <c r="AL14" s="1"/>
      <c r="AM14" s="1"/>
      <c r="AN14" s="1"/>
      <c r="AO14" s="1"/>
      <c r="AP14" s="1"/>
      <c r="AQ14" s="1"/>
      <c r="AR14" s="1"/>
      <c r="AS14" s="1"/>
    </row>
    <row r="15" spans="1:45" ht="6.75" customHeight="1" x14ac:dyDescent="0.25"/>
    <row r="16" spans="1:45" x14ac:dyDescent="0.25">
      <c r="C16" s="59" t="s">
        <v>24</v>
      </c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1"/>
      <c r="P16" s="62" t="s">
        <v>25</v>
      </c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4"/>
    </row>
    <row r="17" spans="1:27" ht="30" customHeight="1" x14ac:dyDescent="0.25">
      <c r="C17" s="21" t="s">
        <v>37</v>
      </c>
      <c r="D17" s="22" t="s">
        <v>38</v>
      </c>
      <c r="E17" s="23" t="s">
        <v>39</v>
      </c>
      <c r="F17" s="24" t="s">
        <v>48</v>
      </c>
      <c r="G17" s="25" t="s">
        <v>41</v>
      </c>
      <c r="H17" s="26" t="s">
        <v>42</v>
      </c>
      <c r="I17" s="27" t="s">
        <v>43</v>
      </c>
      <c r="J17" s="28" t="s">
        <v>44</v>
      </c>
      <c r="K17" s="29" t="s">
        <v>23</v>
      </c>
      <c r="L17" s="30" t="s">
        <v>45</v>
      </c>
      <c r="M17" s="31" t="s">
        <v>46</v>
      </c>
      <c r="N17" s="32" t="s">
        <v>47</v>
      </c>
      <c r="P17" s="21" t="s">
        <v>37</v>
      </c>
      <c r="Q17" s="22" t="s">
        <v>38</v>
      </c>
      <c r="R17" s="23" t="s">
        <v>39</v>
      </c>
      <c r="S17" s="24" t="s">
        <v>48</v>
      </c>
      <c r="T17" s="25" t="s">
        <v>41</v>
      </c>
      <c r="U17" s="26" t="s">
        <v>42</v>
      </c>
      <c r="V17" s="27" t="s">
        <v>43</v>
      </c>
      <c r="W17" s="28" t="s">
        <v>44</v>
      </c>
      <c r="X17" s="29" t="s">
        <v>23</v>
      </c>
      <c r="Y17" s="30" t="s">
        <v>45</v>
      </c>
      <c r="Z17" s="31" t="s">
        <v>46</v>
      </c>
      <c r="AA17" s="32" t="s">
        <v>47</v>
      </c>
    </row>
    <row r="18" spans="1:27" ht="30" customHeight="1" x14ac:dyDescent="0.25">
      <c r="A18" s="34" t="str">
        <f t="shared" ref="A18:A26" si="1">A6</f>
        <v>ANTOINE</v>
      </c>
      <c r="C18" s="35">
        <f>COUNTIF(C6:AG6,"A")+COUNTIF(C6:AG6,"DA")*0.5</f>
        <v>0</v>
      </c>
      <c r="D18" s="36">
        <f>COUNTIF(C6:AG6,"B")+COUNTIF(C6:AG6,"DB")*0.5</f>
        <v>0</v>
      </c>
      <c r="E18" s="37">
        <f>COUNTIF(C6:AG6,"C")+COUNTIF(C6:AG6,"DC")*0.5</f>
        <v>0</v>
      </c>
      <c r="F18" s="38">
        <f>COUNTIF(C6:AG6,"D")+COUNTIF(C6:AG6,"DD")*0.5</f>
        <v>0</v>
      </c>
      <c r="G18" s="39">
        <f>COUNTIF(D6:AH6,"E")+COUNTIF(D6:AH6,"DE")*0.5</f>
        <v>0</v>
      </c>
      <c r="H18" s="40">
        <f>COUNTIF(C6:AG6,"F")+COUNTIF(C6:AG6,"DF")*0.5+COUNTIF(C6:AG6,"AF")+COUNTIF(C6:AG6,"DF")*0.5</f>
        <v>0</v>
      </c>
      <c r="I18" s="41">
        <f>COUNTIF(C6:AG6,"G")+COUNTIF(C6:AG6,"DG")*0.5</f>
        <v>0</v>
      </c>
      <c r="J18" s="42">
        <f>COUNTIF(D6:AH6,"H")+COUNTIF(D6:AH6,"DH")*0.5</f>
        <v>0</v>
      </c>
      <c r="K18" s="30">
        <f>COUNTIF(C6:AG6,"I")+COUNTIF(C6:AG6,"DI")*0.5</f>
        <v>0</v>
      </c>
      <c r="L18" s="30">
        <f>COUNTIF(C6:AG6,"J")+COUNTIF(C6:AG6,"DJ")*0.5</f>
        <v>0</v>
      </c>
      <c r="M18" s="31">
        <f>COUNTIF(C6:AG6,"K")+COUNTIF(C6:AG6,"DK")*0.5</f>
        <v>0</v>
      </c>
      <c r="N18" s="32">
        <f>COUNTIF(C6:AG6,"L")+COUNTIF(C6:AG6,"DL")*0.5</f>
        <v>0</v>
      </c>
      <c r="P18" s="35">
        <f>Janvier!P18+C18</f>
        <v>3</v>
      </c>
      <c r="Q18" s="36">
        <f>Janvier!Q18+D18</f>
        <v>6</v>
      </c>
      <c r="R18" s="37">
        <f>Janvier!R18+E18</f>
        <v>5</v>
      </c>
      <c r="S18" s="38">
        <f>Janvier!S18+F18</f>
        <v>1</v>
      </c>
      <c r="T18" s="39">
        <f>Janvier!T18+G18</f>
        <v>0</v>
      </c>
      <c r="U18" s="40">
        <f>Janvier!U18+H18</f>
        <v>0</v>
      </c>
      <c r="V18" s="41">
        <f>Janvier!V18+I18</f>
        <v>0</v>
      </c>
      <c r="W18" s="42">
        <f>Janvier!W18+J18</f>
        <v>0</v>
      </c>
      <c r="X18" s="30">
        <f>Janvier!X18+K18</f>
        <v>0</v>
      </c>
      <c r="Y18" s="30">
        <f>Janvier!Y18+L18</f>
        <v>0</v>
      </c>
      <c r="Z18" s="31">
        <f>Janvier!Z18+M18</f>
        <v>0</v>
      </c>
      <c r="AA18" s="43">
        <f>Janvier!AA18+N18</f>
        <v>0</v>
      </c>
    </row>
    <row r="19" spans="1:27" ht="30" customHeight="1" x14ac:dyDescent="0.25">
      <c r="A19" s="34" t="str">
        <f t="shared" si="1"/>
        <v>BERNARD</v>
      </c>
      <c r="C19" s="35">
        <f t="shared" ref="C19:C26" si="2">COUNTIF(C7:AG7,"A")+COUNTIF(C7:AG7,"DA")*0.5</f>
        <v>0</v>
      </c>
      <c r="D19" s="36">
        <f t="shared" ref="D19:D26" si="3">COUNTIF(C7:AG7,"B")+COUNTIF(C7:AG7,"DB")*0.5</f>
        <v>0</v>
      </c>
      <c r="E19" s="37">
        <f t="shared" ref="E19:E26" si="4">COUNTIF(C7:AG7,"C")+COUNTIF(C7:AG7,"DC")*0.5</f>
        <v>0</v>
      </c>
      <c r="F19" s="38">
        <f t="shared" ref="F19:F26" si="5">COUNTIF(C7:AG7,"D")+COUNTIF(C7:AG7,"DD")*0.5</f>
        <v>0</v>
      </c>
      <c r="G19" s="39">
        <f t="shared" ref="G19:G26" si="6">COUNTIF(D7:AH7,"E")+COUNTIF(D7:AH7,"DE")*0.5</f>
        <v>0</v>
      </c>
      <c r="H19" s="40">
        <f t="shared" ref="H19:H26" si="7">COUNTIF(C7:AG7,"F")+COUNTIF(C7:AG7,"DF")*0.5+COUNTIF(C7:AG7,"AF")+COUNTIF(C7:AG7,"DF")*0.5</f>
        <v>0</v>
      </c>
      <c r="I19" s="41">
        <f t="shared" ref="I19:I26" si="8">COUNTIF(C7:AG7,"G")+COUNTIF(C7:AG7,"DG")*0.5</f>
        <v>0</v>
      </c>
      <c r="J19" s="42">
        <f t="shared" ref="J19:J26" si="9">COUNTIF(D7:AH7,"H")+COUNTIF(D7:AH7,"DH")*0.5</f>
        <v>0</v>
      </c>
      <c r="K19" s="30">
        <f t="shared" ref="K19:K26" si="10">COUNTIF(C7:AG7,"I")+COUNTIF(C7:AG7,"DI")*0.5</f>
        <v>0</v>
      </c>
      <c r="L19" s="30">
        <f t="shared" ref="L19:L26" si="11">COUNTIF(C7:AG7,"J")+COUNTIF(C7:AG7,"DJ")*0.5</f>
        <v>0</v>
      </c>
      <c r="M19" s="31">
        <f t="shared" ref="M19:M26" si="12">COUNTIF(C7:AG7,"K")+COUNTIF(C7:AG7,"DK")*0.5</f>
        <v>0</v>
      </c>
      <c r="N19" s="32">
        <f t="shared" ref="N19:N26" si="13">COUNTIF(C7:AG7,"L")+COUNTIF(C7:AG7,"DL")*0.5</f>
        <v>0</v>
      </c>
      <c r="P19" s="35">
        <f>Janvier!P19+C19</f>
        <v>0</v>
      </c>
      <c r="Q19" s="36">
        <f>Janvier!Q19+D19</f>
        <v>0</v>
      </c>
      <c r="R19" s="37">
        <f>Janvier!R19+E19</f>
        <v>0</v>
      </c>
      <c r="S19" s="38">
        <f>Janvier!S19+F19</f>
        <v>0</v>
      </c>
      <c r="T19" s="39">
        <f>Janvier!T19+G19</f>
        <v>0</v>
      </c>
      <c r="U19" s="40">
        <f>Janvier!U19+H19</f>
        <v>4</v>
      </c>
      <c r="V19" s="41">
        <f>Janvier!V19+I19</f>
        <v>3</v>
      </c>
      <c r="W19" s="42">
        <f>Janvier!W19+J19</f>
        <v>1</v>
      </c>
      <c r="X19" s="30">
        <f>Janvier!X19+K19</f>
        <v>0</v>
      </c>
      <c r="Y19" s="30">
        <f>Janvier!Y19+L19</f>
        <v>0</v>
      </c>
      <c r="Z19" s="31">
        <f>Janvier!Z19+M19</f>
        <v>0</v>
      </c>
      <c r="AA19" s="43">
        <f>Janvier!AA19+N19</f>
        <v>0</v>
      </c>
    </row>
    <row r="20" spans="1:27" ht="30" customHeight="1" x14ac:dyDescent="0.25">
      <c r="A20" s="34" t="str">
        <f t="shared" si="1"/>
        <v>CHRIS</v>
      </c>
      <c r="C20" s="35">
        <f t="shared" si="2"/>
        <v>0</v>
      </c>
      <c r="D20" s="36">
        <f t="shared" si="3"/>
        <v>0</v>
      </c>
      <c r="E20" s="37">
        <f t="shared" si="4"/>
        <v>0</v>
      </c>
      <c r="F20" s="38">
        <f t="shared" si="5"/>
        <v>0</v>
      </c>
      <c r="G20" s="39">
        <f t="shared" si="6"/>
        <v>0</v>
      </c>
      <c r="H20" s="40">
        <f t="shared" si="7"/>
        <v>0</v>
      </c>
      <c r="I20" s="41">
        <f t="shared" si="8"/>
        <v>0</v>
      </c>
      <c r="J20" s="42">
        <f t="shared" si="9"/>
        <v>0</v>
      </c>
      <c r="K20" s="30">
        <f t="shared" si="10"/>
        <v>0</v>
      </c>
      <c r="L20" s="30">
        <f t="shared" si="11"/>
        <v>0</v>
      </c>
      <c r="M20" s="31">
        <f t="shared" si="12"/>
        <v>0</v>
      </c>
      <c r="N20" s="32">
        <f t="shared" si="13"/>
        <v>0</v>
      </c>
      <c r="P20" s="35">
        <f>Janvier!P20+C20</f>
        <v>0</v>
      </c>
      <c r="Q20" s="36">
        <f>Janvier!Q20+D20</f>
        <v>0</v>
      </c>
      <c r="R20" s="37">
        <f>Janvier!R20+E20</f>
        <v>0</v>
      </c>
      <c r="S20" s="38">
        <f>Janvier!S20+F20</f>
        <v>0</v>
      </c>
      <c r="T20" s="39">
        <f>Janvier!T20+G20</f>
        <v>0</v>
      </c>
      <c r="U20" s="40">
        <f>Janvier!U20+H20</f>
        <v>0</v>
      </c>
      <c r="V20" s="41">
        <f>Janvier!V20+I20</f>
        <v>0</v>
      </c>
      <c r="W20" s="42">
        <f>Janvier!W20+J20</f>
        <v>0</v>
      </c>
      <c r="X20" s="30">
        <f>Janvier!X20+K20</f>
        <v>0</v>
      </c>
      <c r="Y20" s="30">
        <f>Janvier!Y20+L20</f>
        <v>0</v>
      </c>
      <c r="Z20" s="31">
        <f>Janvier!Z20+M20</f>
        <v>0</v>
      </c>
      <c r="AA20" s="43">
        <f>Janvier!AA20+N20</f>
        <v>0</v>
      </c>
    </row>
    <row r="21" spans="1:27" ht="30" customHeight="1" x14ac:dyDescent="0.25">
      <c r="A21" s="34" t="str">
        <f t="shared" si="1"/>
        <v>DAVID</v>
      </c>
      <c r="C21" s="35">
        <f t="shared" si="2"/>
        <v>0</v>
      </c>
      <c r="D21" s="36">
        <f t="shared" si="3"/>
        <v>0</v>
      </c>
      <c r="E21" s="37">
        <f t="shared" si="4"/>
        <v>0</v>
      </c>
      <c r="F21" s="38">
        <f t="shared" si="5"/>
        <v>0</v>
      </c>
      <c r="G21" s="39">
        <f t="shared" si="6"/>
        <v>0</v>
      </c>
      <c r="H21" s="40">
        <f t="shared" si="7"/>
        <v>0</v>
      </c>
      <c r="I21" s="41">
        <f t="shared" si="8"/>
        <v>0</v>
      </c>
      <c r="J21" s="42">
        <f t="shared" si="9"/>
        <v>0</v>
      </c>
      <c r="K21" s="30">
        <f t="shared" si="10"/>
        <v>0</v>
      </c>
      <c r="L21" s="30">
        <f t="shared" si="11"/>
        <v>0</v>
      </c>
      <c r="M21" s="31">
        <f t="shared" si="12"/>
        <v>0</v>
      </c>
      <c r="N21" s="32">
        <f t="shared" si="13"/>
        <v>0</v>
      </c>
      <c r="P21" s="35">
        <f>Janvier!P21+C21</f>
        <v>0</v>
      </c>
      <c r="Q21" s="36">
        <f>Janvier!Q21+D21</f>
        <v>0</v>
      </c>
      <c r="R21" s="37">
        <f>Janvier!R21+E21</f>
        <v>0</v>
      </c>
      <c r="S21" s="38">
        <f>Janvier!S21+F21</f>
        <v>0</v>
      </c>
      <c r="T21" s="39">
        <f>Janvier!T21+G21</f>
        <v>0</v>
      </c>
      <c r="U21" s="40">
        <f>Janvier!U21+H21</f>
        <v>0</v>
      </c>
      <c r="V21" s="41">
        <f>Janvier!V21+I21</f>
        <v>0</v>
      </c>
      <c r="W21" s="42">
        <f>Janvier!W21+J21</f>
        <v>0</v>
      </c>
      <c r="X21" s="30">
        <f>Janvier!X21+K21</f>
        <v>0</v>
      </c>
      <c r="Y21" s="30">
        <f>Janvier!Y21+L21</f>
        <v>0</v>
      </c>
      <c r="Z21" s="31">
        <f>Janvier!Z21+M21</f>
        <v>0</v>
      </c>
      <c r="AA21" s="43">
        <f>Janvier!AA21+N21</f>
        <v>0</v>
      </c>
    </row>
    <row r="22" spans="1:27" ht="30" customHeight="1" x14ac:dyDescent="0.25">
      <c r="A22" s="34" t="str">
        <f t="shared" si="1"/>
        <v>ENZO</v>
      </c>
      <c r="C22" s="35">
        <f t="shared" si="2"/>
        <v>0</v>
      </c>
      <c r="D22" s="36">
        <f t="shared" si="3"/>
        <v>0</v>
      </c>
      <c r="E22" s="37">
        <f t="shared" si="4"/>
        <v>0</v>
      </c>
      <c r="F22" s="38">
        <f t="shared" si="5"/>
        <v>0</v>
      </c>
      <c r="G22" s="39">
        <f t="shared" si="6"/>
        <v>0</v>
      </c>
      <c r="H22" s="40">
        <f t="shared" si="7"/>
        <v>0</v>
      </c>
      <c r="I22" s="41">
        <f t="shared" si="8"/>
        <v>0</v>
      </c>
      <c r="J22" s="42">
        <f t="shared" si="9"/>
        <v>0</v>
      </c>
      <c r="K22" s="30">
        <f t="shared" si="10"/>
        <v>0</v>
      </c>
      <c r="L22" s="30">
        <f t="shared" si="11"/>
        <v>0</v>
      </c>
      <c r="M22" s="31">
        <f t="shared" si="12"/>
        <v>0</v>
      </c>
      <c r="N22" s="32">
        <f t="shared" si="13"/>
        <v>0</v>
      </c>
      <c r="P22" s="35">
        <f>Janvier!P22+C22</f>
        <v>0</v>
      </c>
      <c r="Q22" s="36">
        <f>Janvier!Q22+D22</f>
        <v>0</v>
      </c>
      <c r="R22" s="37">
        <f>Janvier!R22+E22</f>
        <v>0</v>
      </c>
      <c r="S22" s="38">
        <f>Janvier!S22+F22</f>
        <v>0</v>
      </c>
      <c r="T22" s="39">
        <f>Janvier!T22+G22</f>
        <v>0</v>
      </c>
      <c r="U22" s="40">
        <f>Janvier!U22+H22</f>
        <v>0</v>
      </c>
      <c r="V22" s="41">
        <f>Janvier!V22+I22</f>
        <v>0</v>
      </c>
      <c r="W22" s="42">
        <f>Janvier!W22+J22</f>
        <v>0</v>
      </c>
      <c r="X22" s="30">
        <f>Janvier!X22+K22</f>
        <v>0</v>
      </c>
      <c r="Y22" s="30">
        <f>Janvier!Y22+L22</f>
        <v>0</v>
      </c>
      <c r="Z22" s="31">
        <f>Janvier!Z22+M22</f>
        <v>0</v>
      </c>
      <c r="AA22" s="43">
        <f>Janvier!AA22+N22</f>
        <v>0</v>
      </c>
    </row>
    <row r="23" spans="1:27" ht="30" customHeight="1" x14ac:dyDescent="0.25">
      <c r="A23" s="34" t="str">
        <f t="shared" si="1"/>
        <v>FLORIAN</v>
      </c>
      <c r="C23" s="35">
        <f t="shared" si="2"/>
        <v>0</v>
      </c>
      <c r="D23" s="36">
        <f t="shared" si="3"/>
        <v>0</v>
      </c>
      <c r="E23" s="37">
        <f t="shared" si="4"/>
        <v>0</v>
      </c>
      <c r="F23" s="38">
        <f t="shared" si="5"/>
        <v>0</v>
      </c>
      <c r="G23" s="39">
        <f t="shared" si="6"/>
        <v>0</v>
      </c>
      <c r="H23" s="40">
        <f t="shared" si="7"/>
        <v>0</v>
      </c>
      <c r="I23" s="41">
        <f t="shared" si="8"/>
        <v>0</v>
      </c>
      <c r="J23" s="42">
        <f t="shared" si="9"/>
        <v>0</v>
      </c>
      <c r="K23" s="30">
        <f t="shared" si="10"/>
        <v>0</v>
      </c>
      <c r="L23" s="30">
        <f t="shared" si="11"/>
        <v>0</v>
      </c>
      <c r="M23" s="31">
        <f t="shared" si="12"/>
        <v>0</v>
      </c>
      <c r="N23" s="32">
        <f t="shared" si="13"/>
        <v>0</v>
      </c>
      <c r="P23" s="35">
        <f>Janvier!P23+C23</f>
        <v>0</v>
      </c>
      <c r="Q23" s="36">
        <f>Janvier!Q23+D23</f>
        <v>0</v>
      </c>
      <c r="R23" s="37">
        <f>Janvier!R23+E23</f>
        <v>0</v>
      </c>
      <c r="S23" s="38">
        <f>Janvier!S23+F23</f>
        <v>0</v>
      </c>
      <c r="T23" s="39">
        <f>Janvier!T23+G23</f>
        <v>0</v>
      </c>
      <c r="U23" s="40">
        <f>Janvier!U23+H23</f>
        <v>0</v>
      </c>
      <c r="V23" s="41">
        <f>Janvier!V23+I23</f>
        <v>0</v>
      </c>
      <c r="W23" s="42">
        <f>Janvier!W23+J23</f>
        <v>0</v>
      </c>
      <c r="X23" s="30">
        <f>Janvier!X23+K23</f>
        <v>0</v>
      </c>
      <c r="Y23" s="30">
        <f>Janvier!Y23+L23</f>
        <v>0</v>
      </c>
      <c r="Z23" s="31">
        <f>Janvier!Z23+M23</f>
        <v>0</v>
      </c>
      <c r="AA23" s="43">
        <f>Janvier!AA23+N23</f>
        <v>0</v>
      </c>
    </row>
    <row r="24" spans="1:27" ht="30" customHeight="1" x14ac:dyDescent="0.25">
      <c r="A24" s="34" t="str">
        <f t="shared" si="1"/>
        <v>JULIEN</v>
      </c>
      <c r="C24" s="35">
        <f t="shared" si="2"/>
        <v>0</v>
      </c>
      <c r="D24" s="36">
        <f t="shared" si="3"/>
        <v>0</v>
      </c>
      <c r="E24" s="37">
        <f t="shared" si="4"/>
        <v>0</v>
      </c>
      <c r="F24" s="38">
        <f t="shared" si="5"/>
        <v>0</v>
      </c>
      <c r="G24" s="39">
        <f t="shared" si="6"/>
        <v>0</v>
      </c>
      <c r="H24" s="40">
        <f t="shared" si="7"/>
        <v>0</v>
      </c>
      <c r="I24" s="41">
        <f t="shared" si="8"/>
        <v>0</v>
      </c>
      <c r="J24" s="42">
        <f t="shared" si="9"/>
        <v>0</v>
      </c>
      <c r="K24" s="30">
        <f t="shared" si="10"/>
        <v>0</v>
      </c>
      <c r="L24" s="30">
        <f t="shared" si="11"/>
        <v>0</v>
      </c>
      <c r="M24" s="31">
        <f t="shared" si="12"/>
        <v>0</v>
      </c>
      <c r="N24" s="32">
        <f t="shared" si="13"/>
        <v>0</v>
      </c>
      <c r="P24" s="35">
        <f>Janvier!P24+C24</f>
        <v>0</v>
      </c>
      <c r="Q24" s="36">
        <f>Janvier!Q24+D24</f>
        <v>0</v>
      </c>
      <c r="R24" s="37">
        <f>Janvier!R24+E24</f>
        <v>0</v>
      </c>
      <c r="S24" s="38">
        <f>Janvier!S24+F24</f>
        <v>0</v>
      </c>
      <c r="T24" s="39">
        <f>Janvier!T24+G24</f>
        <v>0</v>
      </c>
      <c r="U24" s="40">
        <f>Janvier!U24+H24</f>
        <v>0</v>
      </c>
      <c r="V24" s="41">
        <f>Janvier!V24+I24</f>
        <v>0</v>
      </c>
      <c r="W24" s="42">
        <f>Janvier!W24+J24</f>
        <v>0</v>
      </c>
      <c r="X24" s="30">
        <f>Janvier!X24+K24</f>
        <v>0</v>
      </c>
      <c r="Y24" s="30">
        <f>Janvier!Y24+L24</f>
        <v>0</v>
      </c>
      <c r="Z24" s="31">
        <f>Janvier!Z24+M24</f>
        <v>0</v>
      </c>
      <c r="AA24" s="43">
        <f>Janvier!AA24+N24</f>
        <v>0</v>
      </c>
    </row>
    <row r="25" spans="1:27" ht="30" customHeight="1" x14ac:dyDescent="0.25">
      <c r="A25" s="34" t="str">
        <f t="shared" si="1"/>
        <v>KEVIN</v>
      </c>
      <c r="C25" s="35">
        <f t="shared" si="2"/>
        <v>0</v>
      </c>
      <c r="D25" s="36">
        <f t="shared" si="3"/>
        <v>0</v>
      </c>
      <c r="E25" s="37">
        <f t="shared" si="4"/>
        <v>0</v>
      </c>
      <c r="F25" s="38">
        <f t="shared" si="5"/>
        <v>0</v>
      </c>
      <c r="G25" s="39">
        <f t="shared" si="6"/>
        <v>0</v>
      </c>
      <c r="H25" s="40">
        <f t="shared" si="7"/>
        <v>0</v>
      </c>
      <c r="I25" s="41">
        <f t="shared" si="8"/>
        <v>0</v>
      </c>
      <c r="J25" s="42">
        <f t="shared" si="9"/>
        <v>0</v>
      </c>
      <c r="K25" s="30">
        <f t="shared" si="10"/>
        <v>0</v>
      </c>
      <c r="L25" s="30">
        <f t="shared" si="11"/>
        <v>0</v>
      </c>
      <c r="M25" s="31">
        <f t="shared" si="12"/>
        <v>0</v>
      </c>
      <c r="N25" s="32">
        <f t="shared" si="13"/>
        <v>0</v>
      </c>
      <c r="P25" s="35">
        <f>Janvier!P25+C25</f>
        <v>0</v>
      </c>
      <c r="Q25" s="36">
        <f>Janvier!Q25+D25</f>
        <v>0</v>
      </c>
      <c r="R25" s="37">
        <f>Janvier!R25+E25</f>
        <v>0</v>
      </c>
      <c r="S25" s="38">
        <f>Janvier!S25+F25</f>
        <v>0</v>
      </c>
      <c r="T25" s="39">
        <f>Janvier!T25+G25</f>
        <v>0</v>
      </c>
      <c r="U25" s="40">
        <f>Janvier!U25+H25</f>
        <v>0</v>
      </c>
      <c r="V25" s="41">
        <f>Janvier!V25+I25</f>
        <v>0</v>
      </c>
      <c r="W25" s="42">
        <f>Janvier!W25+J25</f>
        <v>0</v>
      </c>
      <c r="X25" s="30">
        <f>Janvier!X25+K25</f>
        <v>0</v>
      </c>
      <c r="Y25" s="30">
        <f>Janvier!Y25+L25</f>
        <v>0</v>
      </c>
      <c r="Z25" s="31">
        <f>Janvier!Z25+M25</f>
        <v>0</v>
      </c>
      <c r="AA25" s="43">
        <f>Janvier!AA25+N25</f>
        <v>0</v>
      </c>
    </row>
    <row r="26" spans="1:27" ht="30" customHeight="1" x14ac:dyDescent="0.25">
      <c r="A26" s="34" t="str">
        <f t="shared" si="1"/>
        <v>LAURENT</v>
      </c>
      <c r="C26" s="35">
        <f t="shared" si="2"/>
        <v>0</v>
      </c>
      <c r="D26" s="36">
        <f t="shared" si="3"/>
        <v>0</v>
      </c>
      <c r="E26" s="37">
        <f t="shared" si="4"/>
        <v>0</v>
      </c>
      <c r="F26" s="38">
        <f t="shared" si="5"/>
        <v>0</v>
      </c>
      <c r="G26" s="39">
        <f t="shared" si="6"/>
        <v>0</v>
      </c>
      <c r="H26" s="40">
        <f t="shared" si="7"/>
        <v>0</v>
      </c>
      <c r="I26" s="41">
        <f t="shared" si="8"/>
        <v>0</v>
      </c>
      <c r="J26" s="42">
        <f t="shared" si="9"/>
        <v>0</v>
      </c>
      <c r="K26" s="30">
        <f t="shared" si="10"/>
        <v>0</v>
      </c>
      <c r="L26" s="30">
        <f t="shared" si="11"/>
        <v>0</v>
      </c>
      <c r="M26" s="31">
        <f t="shared" si="12"/>
        <v>0</v>
      </c>
      <c r="N26" s="32">
        <f t="shared" si="13"/>
        <v>0</v>
      </c>
      <c r="P26" s="35">
        <f>Janvier!P26+C26</f>
        <v>0</v>
      </c>
      <c r="Q26" s="36">
        <f>Janvier!Q26+D26</f>
        <v>0</v>
      </c>
      <c r="R26" s="37">
        <f>Janvier!R26+E26</f>
        <v>0</v>
      </c>
      <c r="S26" s="38">
        <f>Janvier!S26+F26</f>
        <v>0</v>
      </c>
      <c r="T26" s="39">
        <f>Janvier!T26+G26</f>
        <v>0</v>
      </c>
      <c r="U26" s="40">
        <f>Janvier!U26+H26</f>
        <v>0</v>
      </c>
      <c r="V26" s="41">
        <f>Janvier!V26+I26</f>
        <v>0</v>
      </c>
      <c r="W26" s="42">
        <f>Janvier!W26+J26</f>
        <v>0</v>
      </c>
      <c r="X26" s="30">
        <f>Janvier!X26+K26</f>
        <v>0</v>
      </c>
      <c r="Y26" s="30">
        <f>Janvier!Y26+L26</f>
        <v>0</v>
      </c>
      <c r="Z26" s="31">
        <f>Janvier!Z26+M26</f>
        <v>0</v>
      </c>
      <c r="AA26" s="43">
        <f>Janvier!AA26+N26</f>
        <v>0</v>
      </c>
    </row>
  </sheetData>
  <sheetProtection selectLockedCells="1" selectUnlockedCells="1"/>
  <mergeCells count="5">
    <mergeCell ref="C2:AA3"/>
    <mergeCell ref="AB2:AG3"/>
    <mergeCell ref="C5:AG5"/>
    <mergeCell ref="C16:N16"/>
    <mergeCell ref="P16:AA16"/>
  </mergeCells>
  <conditionalFormatting sqref="C4:AG4">
    <cfRule type="cellIs" priority="504" operator="equal">
      <formula>OR(WXB$4="F",WEEKDAY(WXB$4,2)&gt;5)</formula>
    </cfRule>
    <cfRule type="expression" dxfId="175" priority="506">
      <formula>WEEKDAY(C$4,2)&gt;5</formula>
    </cfRule>
  </conditionalFormatting>
  <conditionalFormatting sqref="C7:AG7">
    <cfRule type="cellIs" dxfId="174" priority="9" operator="equal">
      <formula>"AJ2"</formula>
    </cfRule>
  </conditionalFormatting>
  <conditionalFormatting sqref="C7:AG14">
    <cfRule type="cellIs" dxfId="173" priority="8" operator="equal">
      <formula>"AJ"</formula>
    </cfRule>
  </conditionalFormatting>
  <conditionalFormatting sqref="C6:AG6">
    <cfRule type="cellIs" dxfId="172" priority="10" operator="equal">
      <formula>"AJ"</formula>
    </cfRule>
  </conditionalFormatting>
  <conditionalFormatting sqref="C6:AG14">
    <cfRule type="cellIs" dxfId="171" priority="1" operator="equal">
      <formula>"I"</formula>
    </cfRule>
    <cfRule type="cellIs" dxfId="170" priority="2" operator="equal">
      <formula>"P"</formula>
    </cfRule>
    <cfRule type="cellIs" dxfId="169" priority="3" operator="equal">
      <formula>"T"</formula>
    </cfRule>
    <cfRule type="cellIs" dxfId="168" priority="4" operator="equal">
      <formula>"R"</formula>
    </cfRule>
    <cfRule type="cellIs" dxfId="167" priority="5" operator="equal">
      <formula>"AR"</formula>
    </cfRule>
    <cfRule type="cellIs" dxfId="166" priority="6" operator="equal">
      <formula>"DA"</formula>
    </cfRule>
    <cfRule type="cellIs" dxfId="165" priority="7" operator="equal">
      <formula>"AN"</formula>
    </cfRule>
    <cfRule type="cellIs" dxfId="164" priority="11" operator="equal">
      <formula>"RN2"</formula>
    </cfRule>
    <cfRule type="cellIs" dxfId="163" priority="12" operator="equal">
      <formula>"RJ2"</formula>
    </cfRule>
    <cfRule type="cellIs" dxfId="162" priority="13" operator="equal">
      <formula>"RN1"</formula>
    </cfRule>
    <cfRule type="cellIs" dxfId="161" priority="14" operator="equal">
      <formula>"RJ1"</formula>
    </cfRule>
    <cfRule type="expression" dxfId="160" priority="15">
      <formula>WEEKDAY(C$4,2)&gt;5</formula>
    </cfRule>
  </conditionalFormatting>
  <printOptions verticalCentered="1"/>
  <pageMargins left="0" right="0" top="0" bottom="0" header="0" footer="0"/>
  <pageSetup scale="96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Liste!$C$1:$C$9</xm:f>
          </x14:formula1>
          <xm:sqref>A6:A14</xm:sqref>
        </x14:dataValidation>
        <x14:dataValidation type="list" allowBlank="1">
          <x14:formula1>
            <xm:f>Liste!$D$1:$D$13</xm:f>
          </x14:formula1>
          <xm:sqref>C6:AG14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N26"/>
  <sheetViews>
    <sheetView showGridLines="0" zoomScaleNormal="100" workbookViewId="0">
      <selection activeCell="C18" sqref="C18:N26"/>
    </sheetView>
  </sheetViews>
  <sheetFormatPr baseColWidth="10" defaultColWidth="11.42578125" defaultRowHeight="15" x14ac:dyDescent="0.25"/>
  <cols>
    <col min="1" max="1" width="16.28515625" style="1" customWidth="1"/>
    <col min="2" max="33" width="3.85546875" style="1" customWidth="1"/>
    <col min="34" max="40" width="3.85546875" style="7" customWidth="1"/>
    <col min="41" max="96" width="3.85546875" style="1" customWidth="1"/>
    <col min="97" max="16384" width="11.42578125" style="1"/>
  </cols>
  <sheetData>
    <row r="1" spans="1:40" ht="0.75" customHeight="1" x14ac:dyDescent="0.25">
      <c r="A1" s="18">
        <v>3</v>
      </c>
      <c r="B1" s="2"/>
      <c r="C1" s="11" t="s">
        <v>0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40" ht="15" customHeight="1" x14ac:dyDescent="0.25">
      <c r="A2" s="17">
        <f>Janvier!$A$2</f>
        <v>3</v>
      </c>
      <c r="B2" s="3"/>
      <c r="C2" s="44" t="s">
        <v>11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6"/>
      <c r="AB2" s="50">
        <f>Janvier!$C$4</f>
        <v>43101</v>
      </c>
      <c r="AC2" s="51"/>
      <c r="AD2" s="51"/>
      <c r="AE2" s="51"/>
      <c r="AF2" s="51"/>
      <c r="AG2" s="52"/>
      <c r="AI2" s="1"/>
      <c r="AJ2" s="1"/>
      <c r="AK2" s="1"/>
      <c r="AL2" s="1"/>
      <c r="AM2" s="1"/>
      <c r="AN2" s="1"/>
    </row>
    <row r="3" spans="1:40" ht="15" customHeight="1" x14ac:dyDescent="0.25">
      <c r="A3" s="16"/>
      <c r="B3" s="6"/>
      <c r="C3" s="47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9"/>
      <c r="AB3" s="53"/>
      <c r="AC3" s="54"/>
      <c r="AD3" s="54"/>
      <c r="AE3" s="54"/>
      <c r="AF3" s="54"/>
      <c r="AG3" s="55"/>
      <c r="AI3" s="1"/>
      <c r="AJ3" s="1"/>
      <c r="AK3" s="1"/>
      <c r="AL3" s="1"/>
      <c r="AM3" s="1"/>
      <c r="AN3" s="1"/>
    </row>
    <row r="4" spans="1:40" ht="64.5" customHeight="1" x14ac:dyDescent="0.25">
      <c r="A4" s="14"/>
      <c r="B4" s="4"/>
      <c r="C4" s="9">
        <f>DATE(A2+2015,A1,1)</f>
        <v>43160</v>
      </c>
      <c r="D4" s="9">
        <f t="shared" ref="D4:AD4" si="0">C4+1</f>
        <v>43161</v>
      </c>
      <c r="E4" s="9">
        <f t="shared" si="0"/>
        <v>43162</v>
      </c>
      <c r="F4" s="9">
        <f t="shared" si="0"/>
        <v>43163</v>
      </c>
      <c r="G4" s="9">
        <f t="shared" si="0"/>
        <v>43164</v>
      </c>
      <c r="H4" s="9">
        <f t="shared" si="0"/>
        <v>43165</v>
      </c>
      <c r="I4" s="9">
        <f t="shared" si="0"/>
        <v>43166</v>
      </c>
      <c r="J4" s="9">
        <f t="shared" si="0"/>
        <v>43167</v>
      </c>
      <c r="K4" s="9">
        <f t="shared" si="0"/>
        <v>43168</v>
      </c>
      <c r="L4" s="9">
        <f t="shared" si="0"/>
        <v>43169</v>
      </c>
      <c r="M4" s="9">
        <f t="shared" si="0"/>
        <v>43170</v>
      </c>
      <c r="N4" s="9">
        <f t="shared" si="0"/>
        <v>43171</v>
      </c>
      <c r="O4" s="9">
        <f t="shared" si="0"/>
        <v>43172</v>
      </c>
      <c r="P4" s="9">
        <f t="shared" si="0"/>
        <v>43173</v>
      </c>
      <c r="Q4" s="9">
        <f t="shared" si="0"/>
        <v>43174</v>
      </c>
      <c r="R4" s="9">
        <f t="shared" si="0"/>
        <v>43175</v>
      </c>
      <c r="S4" s="9">
        <f t="shared" si="0"/>
        <v>43176</v>
      </c>
      <c r="T4" s="9">
        <f t="shared" si="0"/>
        <v>43177</v>
      </c>
      <c r="U4" s="9">
        <f t="shared" si="0"/>
        <v>43178</v>
      </c>
      <c r="V4" s="9">
        <f t="shared" si="0"/>
        <v>43179</v>
      </c>
      <c r="W4" s="9">
        <f t="shared" si="0"/>
        <v>43180</v>
      </c>
      <c r="X4" s="9">
        <f t="shared" si="0"/>
        <v>43181</v>
      </c>
      <c r="Y4" s="9">
        <f t="shared" si="0"/>
        <v>43182</v>
      </c>
      <c r="Z4" s="9">
        <f t="shared" si="0"/>
        <v>43183</v>
      </c>
      <c r="AA4" s="9">
        <f t="shared" si="0"/>
        <v>43184</v>
      </c>
      <c r="AB4" s="9">
        <f t="shared" si="0"/>
        <v>43185</v>
      </c>
      <c r="AC4" s="9">
        <f t="shared" si="0"/>
        <v>43186</v>
      </c>
      <c r="AD4" s="9">
        <f t="shared" si="0"/>
        <v>43187</v>
      </c>
      <c r="AE4" s="9">
        <f>IF(AD4="","",IF(MONTH(AD4+1)=MONTH(AD4),AD4+1,""))</f>
        <v>43188</v>
      </c>
      <c r="AF4" s="9">
        <f>IF(AE4="","",IF(MONTH(AE4+1)=MONTH(AE4),AE4+1,""))</f>
        <v>43189</v>
      </c>
      <c r="AG4" s="9">
        <f>IF(AF4="","",IF(MONTH(AF4+1)=MONTH(AF4),AF4+1,""))</f>
        <v>43190</v>
      </c>
      <c r="AI4" s="1"/>
      <c r="AJ4" s="1"/>
      <c r="AK4" s="1"/>
      <c r="AL4" s="1"/>
      <c r="AM4" s="1"/>
      <c r="AN4" s="1"/>
    </row>
    <row r="5" spans="1:40" ht="31.5" customHeight="1" x14ac:dyDescent="0.25">
      <c r="A5" s="5"/>
      <c r="B5" s="6"/>
      <c r="C5" s="56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8"/>
      <c r="AI5" s="1"/>
      <c r="AJ5" s="1"/>
      <c r="AK5" s="1"/>
      <c r="AL5" s="1"/>
      <c r="AM5" s="1"/>
      <c r="AN5" s="1"/>
    </row>
    <row r="6" spans="1:40" ht="30" customHeight="1" x14ac:dyDescent="0.25">
      <c r="A6" s="10" t="str">
        <f>Février!A6</f>
        <v>ANTOINE</v>
      </c>
      <c r="B6" s="8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I6" s="1"/>
      <c r="AJ6" s="1"/>
      <c r="AK6" s="1"/>
      <c r="AL6" s="1"/>
      <c r="AM6" s="1"/>
      <c r="AN6" s="1"/>
    </row>
    <row r="7" spans="1:40" ht="30" customHeight="1" x14ac:dyDescent="0.25">
      <c r="A7" s="10" t="str">
        <f>Février!A7</f>
        <v>BERNARD</v>
      </c>
      <c r="B7" s="8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I7" s="1"/>
      <c r="AJ7" s="1"/>
      <c r="AK7" s="1"/>
      <c r="AL7" s="1"/>
      <c r="AM7" s="1"/>
      <c r="AN7" s="1"/>
    </row>
    <row r="8" spans="1:40" ht="30" customHeight="1" x14ac:dyDescent="0.25">
      <c r="A8" s="10" t="str">
        <f>Février!A8</f>
        <v>CHRIS</v>
      </c>
      <c r="B8" s="8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I8" s="1"/>
      <c r="AJ8" s="1"/>
      <c r="AK8" s="1"/>
      <c r="AL8" s="1"/>
      <c r="AM8" s="1"/>
      <c r="AN8" s="1"/>
    </row>
    <row r="9" spans="1:40" ht="30" customHeight="1" x14ac:dyDescent="0.25">
      <c r="A9" s="10" t="str">
        <f>Février!A9</f>
        <v>DAVID</v>
      </c>
      <c r="B9" s="8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I9" s="1"/>
      <c r="AJ9" s="1"/>
      <c r="AK9" s="1"/>
      <c r="AL9" s="1"/>
      <c r="AM9" s="1"/>
      <c r="AN9" s="1"/>
    </row>
    <row r="10" spans="1:40" ht="30" customHeight="1" x14ac:dyDescent="0.25">
      <c r="A10" s="10" t="str">
        <f>Février!A10</f>
        <v>ENZO</v>
      </c>
      <c r="B10" s="8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I10" s="1"/>
      <c r="AJ10" s="1"/>
      <c r="AK10" s="1"/>
      <c r="AL10" s="1"/>
      <c r="AM10" s="1"/>
      <c r="AN10" s="1"/>
    </row>
    <row r="11" spans="1:40" ht="30" customHeight="1" x14ac:dyDescent="0.25">
      <c r="A11" s="10" t="str">
        <f>Février!A11</f>
        <v>FLORIAN</v>
      </c>
      <c r="B11" s="8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I11" s="1"/>
      <c r="AJ11" s="1"/>
      <c r="AK11" s="1"/>
      <c r="AL11" s="1"/>
      <c r="AM11" s="1"/>
      <c r="AN11" s="1"/>
    </row>
    <row r="12" spans="1:40" ht="30" customHeight="1" x14ac:dyDescent="0.25">
      <c r="A12" s="10" t="str">
        <f>Février!A12</f>
        <v>JULIEN</v>
      </c>
      <c r="B12" s="8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I12" s="1"/>
      <c r="AJ12" s="1"/>
      <c r="AK12" s="1"/>
      <c r="AL12" s="1"/>
      <c r="AM12" s="1"/>
      <c r="AN12" s="1"/>
    </row>
    <row r="13" spans="1:40" ht="30" customHeight="1" x14ac:dyDescent="0.25">
      <c r="A13" s="10" t="str">
        <f>Février!A13</f>
        <v>KEVIN</v>
      </c>
      <c r="B13" s="8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I13" s="1"/>
      <c r="AJ13" s="1"/>
      <c r="AK13" s="1"/>
      <c r="AL13" s="1"/>
      <c r="AM13" s="1"/>
      <c r="AN13" s="1"/>
    </row>
    <row r="14" spans="1:40" ht="30" customHeight="1" x14ac:dyDescent="0.25">
      <c r="A14" s="10" t="str">
        <f>Février!A14</f>
        <v>LAURENT</v>
      </c>
      <c r="B14" s="8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I14" s="1"/>
      <c r="AJ14" s="1"/>
      <c r="AK14" s="1"/>
      <c r="AL14" s="1"/>
      <c r="AM14" s="1"/>
      <c r="AN14" s="1"/>
    </row>
    <row r="15" spans="1:40" ht="6.75" customHeight="1" x14ac:dyDescent="0.25"/>
    <row r="16" spans="1:40" x14ac:dyDescent="0.25">
      <c r="C16" s="59" t="s">
        <v>24</v>
      </c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1"/>
      <c r="P16" s="62" t="s">
        <v>25</v>
      </c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4"/>
    </row>
    <row r="17" spans="1:27" ht="30" customHeight="1" x14ac:dyDescent="0.25">
      <c r="C17" s="21" t="s">
        <v>37</v>
      </c>
      <c r="D17" s="22" t="s">
        <v>38</v>
      </c>
      <c r="E17" s="23" t="s">
        <v>39</v>
      </c>
      <c r="F17" s="24" t="s">
        <v>48</v>
      </c>
      <c r="G17" s="25" t="s">
        <v>41</v>
      </c>
      <c r="H17" s="26" t="s">
        <v>42</v>
      </c>
      <c r="I17" s="27" t="s">
        <v>43</v>
      </c>
      <c r="J17" s="28" t="s">
        <v>44</v>
      </c>
      <c r="K17" s="29" t="s">
        <v>23</v>
      </c>
      <c r="L17" s="30" t="s">
        <v>45</v>
      </c>
      <c r="M17" s="31" t="s">
        <v>46</v>
      </c>
      <c r="N17" s="32" t="s">
        <v>47</v>
      </c>
      <c r="P17" s="21" t="s">
        <v>37</v>
      </c>
      <c r="Q17" s="22" t="s">
        <v>38</v>
      </c>
      <c r="R17" s="23" t="s">
        <v>39</v>
      </c>
      <c r="S17" s="24" t="s">
        <v>48</v>
      </c>
      <c r="T17" s="25" t="s">
        <v>41</v>
      </c>
      <c r="U17" s="26" t="s">
        <v>42</v>
      </c>
      <c r="V17" s="27" t="s">
        <v>43</v>
      </c>
      <c r="W17" s="28" t="s">
        <v>44</v>
      </c>
      <c r="X17" s="29" t="s">
        <v>23</v>
      </c>
      <c r="Y17" s="30" t="s">
        <v>45</v>
      </c>
      <c r="Z17" s="31" t="s">
        <v>46</v>
      </c>
      <c r="AA17" s="32" t="s">
        <v>47</v>
      </c>
    </row>
    <row r="18" spans="1:27" ht="30" customHeight="1" x14ac:dyDescent="0.25">
      <c r="A18" s="34" t="str">
        <f t="shared" ref="A18:A26" si="1">A6</f>
        <v>ANTOINE</v>
      </c>
      <c r="C18" s="35">
        <f>COUNTIF(C6:AG6,"A")+COUNTIF(C6:AG6,"DA")*0.5</f>
        <v>0</v>
      </c>
      <c r="D18" s="36">
        <f>COUNTIF(C6:AG6,"B")+COUNTIF(C6:AG6,"DB")*0.5</f>
        <v>0</v>
      </c>
      <c r="E18" s="37">
        <f>COUNTIF(C6:AG6,"C")+COUNTIF(C6:AG6,"DC")*0.5</f>
        <v>0</v>
      </c>
      <c r="F18" s="38">
        <f>COUNTIF(C6:AG6,"D")+COUNTIF(C6:AG6,"DD")*0.5</f>
        <v>0</v>
      </c>
      <c r="G18" s="39">
        <f>COUNTIF(D6:AH6,"E")+COUNTIF(D6:AH6,"DE")*0.5</f>
        <v>0</v>
      </c>
      <c r="H18" s="40">
        <f>COUNTIF(C6:AG6,"F")+COUNTIF(C6:AG6,"DF")*0.5+COUNTIF(C6:AG6,"AF")+COUNTIF(C6:AG6,"DF")*0.5</f>
        <v>0</v>
      </c>
      <c r="I18" s="41">
        <f>COUNTIF(C6:AG6,"G")+COUNTIF(C6:AG6,"DG")*0.5</f>
        <v>0</v>
      </c>
      <c r="J18" s="42">
        <f>COUNTIF(D6:AH6,"H")+COUNTIF(D6:AH6,"DH")*0.5</f>
        <v>0</v>
      </c>
      <c r="K18" s="30">
        <f>COUNTIF(C6:AG6,"I")+COUNTIF(C6:AG6,"DI")*0.5</f>
        <v>0</v>
      </c>
      <c r="L18" s="30">
        <f>COUNTIF(C6:AG6,"J")+COUNTIF(C6:AG6,"DJ")*0.5</f>
        <v>0</v>
      </c>
      <c r="M18" s="31">
        <f>COUNTIF(C6:AG6,"K")+COUNTIF(C6:AG6,"DK")*0.5</f>
        <v>0</v>
      </c>
      <c r="N18" s="32">
        <f>COUNTIF(C6:AG6,"L")+COUNTIF(C6:AG6,"DL")*0.5</f>
        <v>0</v>
      </c>
      <c r="P18" s="35">
        <f>Février!P18+C18</f>
        <v>3</v>
      </c>
      <c r="Q18" s="36">
        <f>Février!Q18+D18</f>
        <v>6</v>
      </c>
      <c r="R18" s="37">
        <f>Février!R18+E18</f>
        <v>5</v>
      </c>
      <c r="S18" s="38">
        <f>Février!S18+F18</f>
        <v>1</v>
      </c>
      <c r="T18" s="39">
        <f>Février!T18+G18</f>
        <v>0</v>
      </c>
      <c r="U18" s="40">
        <f>Février!U18+H18</f>
        <v>0</v>
      </c>
      <c r="V18" s="41">
        <f>Février!V18+I18</f>
        <v>0</v>
      </c>
      <c r="W18" s="42">
        <f>Février!W18+J18</f>
        <v>0</v>
      </c>
      <c r="X18" s="30">
        <f>Février!X18+K18</f>
        <v>0</v>
      </c>
      <c r="Y18" s="30">
        <f>Février!Y18+L18</f>
        <v>0</v>
      </c>
      <c r="Z18" s="31">
        <f>Février!Z18+M18</f>
        <v>0</v>
      </c>
      <c r="AA18" s="43">
        <f>Février!AA18+N18</f>
        <v>0</v>
      </c>
    </row>
    <row r="19" spans="1:27" ht="30" customHeight="1" x14ac:dyDescent="0.25">
      <c r="A19" s="34" t="str">
        <f t="shared" si="1"/>
        <v>BERNARD</v>
      </c>
      <c r="C19" s="35">
        <f t="shared" ref="C19:C26" si="2">COUNTIF(C7:AG7,"A")+COUNTIF(C7:AG7,"DA")*0.5</f>
        <v>0</v>
      </c>
      <c r="D19" s="36">
        <f t="shared" ref="D19:D26" si="3">COUNTIF(C7:AG7,"B")+COUNTIF(C7:AG7,"DB")*0.5</f>
        <v>0</v>
      </c>
      <c r="E19" s="37">
        <f t="shared" ref="E19:E26" si="4">COUNTIF(C7:AG7,"C")+COUNTIF(C7:AG7,"DC")*0.5</f>
        <v>0</v>
      </c>
      <c r="F19" s="38">
        <f t="shared" ref="F19:F26" si="5">COUNTIF(C7:AG7,"D")+COUNTIF(C7:AG7,"DD")*0.5</f>
        <v>0</v>
      </c>
      <c r="G19" s="39">
        <f t="shared" ref="G19:G26" si="6">COUNTIF(D7:AH7,"E")+COUNTIF(D7:AH7,"DE")*0.5</f>
        <v>0</v>
      </c>
      <c r="H19" s="40">
        <f t="shared" ref="H19:H26" si="7">COUNTIF(C7:AG7,"F")+COUNTIF(C7:AG7,"DF")*0.5+COUNTIF(C7:AG7,"AF")+COUNTIF(C7:AG7,"DF")*0.5</f>
        <v>0</v>
      </c>
      <c r="I19" s="41">
        <f t="shared" ref="I19:I26" si="8">COUNTIF(C7:AG7,"G")+COUNTIF(C7:AG7,"DG")*0.5</f>
        <v>0</v>
      </c>
      <c r="J19" s="42">
        <f t="shared" ref="J19:J26" si="9">COUNTIF(D7:AH7,"H")+COUNTIF(D7:AH7,"DH")*0.5</f>
        <v>0</v>
      </c>
      <c r="K19" s="30">
        <f t="shared" ref="K19:K26" si="10">COUNTIF(C7:AG7,"I")+COUNTIF(C7:AG7,"DI")*0.5</f>
        <v>0</v>
      </c>
      <c r="L19" s="30">
        <f t="shared" ref="L19:L26" si="11">COUNTIF(C7:AG7,"J")+COUNTIF(C7:AG7,"DJ")*0.5</f>
        <v>0</v>
      </c>
      <c r="M19" s="31">
        <f t="shared" ref="M19:M26" si="12">COUNTIF(C7:AG7,"K")+COUNTIF(C7:AG7,"DK")*0.5</f>
        <v>0</v>
      </c>
      <c r="N19" s="32">
        <f t="shared" ref="N19:N26" si="13">COUNTIF(C7:AG7,"L")+COUNTIF(C7:AG7,"DL")*0.5</f>
        <v>0</v>
      </c>
      <c r="P19" s="35">
        <f>Février!P19+C19</f>
        <v>0</v>
      </c>
      <c r="Q19" s="36">
        <f>Février!Q19+D19</f>
        <v>0</v>
      </c>
      <c r="R19" s="37">
        <f>Février!R19+E19</f>
        <v>0</v>
      </c>
      <c r="S19" s="38">
        <f>Février!S19+F19</f>
        <v>0</v>
      </c>
      <c r="T19" s="39">
        <f>Février!T19+G19</f>
        <v>0</v>
      </c>
      <c r="U19" s="40">
        <f>Février!U19+H19</f>
        <v>4</v>
      </c>
      <c r="V19" s="41">
        <f>Février!V19+I19</f>
        <v>3</v>
      </c>
      <c r="W19" s="42">
        <f>Février!W19+J19</f>
        <v>1</v>
      </c>
      <c r="X19" s="30">
        <f>Février!X19+K19</f>
        <v>0</v>
      </c>
      <c r="Y19" s="30">
        <f>Février!Y19+L19</f>
        <v>0</v>
      </c>
      <c r="Z19" s="31">
        <f>Février!Z19+M19</f>
        <v>0</v>
      </c>
      <c r="AA19" s="43">
        <f>Février!AA19+N19</f>
        <v>0</v>
      </c>
    </row>
    <row r="20" spans="1:27" ht="30" customHeight="1" x14ac:dyDescent="0.25">
      <c r="A20" s="34" t="str">
        <f t="shared" si="1"/>
        <v>CHRIS</v>
      </c>
      <c r="C20" s="35">
        <f t="shared" si="2"/>
        <v>0</v>
      </c>
      <c r="D20" s="36">
        <f t="shared" si="3"/>
        <v>0</v>
      </c>
      <c r="E20" s="37">
        <f t="shared" si="4"/>
        <v>0</v>
      </c>
      <c r="F20" s="38">
        <f t="shared" si="5"/>
        <v>0</v>
      </c>
      <c r="G20" s="39">
        <f t="shared" si="6"/>
        <v>0</v>
      </c>
      <c r="H20" s="40">
        <f t="shared" si="7"/>
        <v>0</v>
      </c>
      <c r="I20" s="41">
        <f t="shared" si="8"/>
        <v>0</v>
      </c>
      <c r="J20" s="42">
        <f t="shared" si="9"/>
        <v>0</v>
      </c>
      <c r="K20" s="30">
        <f t="shared" si="10"/>
        <v>0</v>
      </c>
      <c r="L20" s="30">
        <f t="shared" si="11"/>
        <v>0</v>
      </c>
      <c r="M20" s="31">
        <f t="shared" si="12"/>
        <v>0</v>
      </c>
      <c r="N20" s="32">
        <f t="shared" si="13"/>
        <v>0</v>
      </c>
      <c r="P20" s="35">
        <f>Février!P20+C20</f>
        <v>0</v>
      </c>
      <c r="Q20" s="36">
        <f>Février!Q20+D20</f>
        <v>0</v>
      </c>
      <c r="R20" s="37">
        <f>Février!R20+E20</f>
        <v>0</v>
      </c>
      <c r="S20" s="38">
        <f>Février!S20+F20</f>
        <v>0</v>
      </c>
      <c r="T20" s="39">
        <f>Février!T20+G20</f>
        <v>0</v>
      </c>
      <c r="U20" s="40">
        <f>Février!U20+H20</f>
        <v>0</v>
      </c>
      <c r="V20" s="41">
        <f>Février!V20+I20</f>
        <v>0</v>
      </c>
      <c r="W20" s="42">
        <f>Février!W20+J20</f>
        <v>0</v>
      </c>
      <c r="X20" s="30">
        <f>Février!X20+K20</f>
        <v>0</v>
      </c>
      <c r="Y20" s="30">
        <f>Février!Y20+L20</f>
        <v>0</v>
      </c>
      <c r="Z20" s="31">
        <f>Février!Z20+M20</f>
        <v>0</v>
      </c>
      <c r="AA20" s="43">
        <f>Février!AA20+N20</f>
        <v>0</v>
      </c>
    </row>
    <row r="21" spans="1:27" ht="30" customHeight="1" x14ac:dyDescent="0.25">
      <c r="A21" s="34" t="str">
        <f t="shared" si="1"/>
        <v>DAVID</v>
      </c>
      <c r="C21" s="35">
        <f t="shared" si="2"/>
        <v>0</v>
      </c>
      <c r="D21" s="36">
        <f t="shared" si="3"/>
        <v>0</v>
      </c>
      <c r="E21" s="37">
        <f t="shared" si="4"/>
        <v>0</v>
      </c>
      <c r="F21" s="38">
        <f t="shared" si="5"/>
        <v>0</v>
      </c>
      <c r="G21" s="39">
        <f t="shared" si="6"/>
        <v>0</v>
      </c>
      <c r="H21" s="40">
        <f t="shared" si="7"/>
        <v>0</v>
      </c>
      <c r="I21" s="41">
        <f t="shared" si="8"/>
        <v>0</v>
      </c>
      <c r="J21" s="42">
        <f t="shared" si="9"/>
        <v>0</v>
      </c>
      <c r="K21" s="30">
        <f t="shared" si="10"/>
        <v>0</v>
      </c>
      <c r="L21" s="30">
        <f t="shared" si="11"/>
        <v>0</v>
      </c>
      <c r="M21" s="31">
        <f t="shared" si="12"/>
        <v>0</v>
      </c>
      <c r="N21" s="32">
        <f t="shared" si="13"/>
        <v>0</v>
      </c>
      <c r="P21" s="35">
        <f>Février!P21+C21</f>
        <v>0</v>
      </c>
      <c r="Q21" s="36">
        <f>Février!Q21+D21</f>
        <v>0</v>
      </c>
      <c r="R21" s="37">
        <f>Février!R21+E21</f>
        <v>0</v>
      </c>
      <c r="S21" s="38">
        <f>Février!S21+F21</f>
        <v>0</v>
      </c>
      <c r="T21" s="39">
        <f>Février!T21+G21</f>
        <v>0</v>
      </c>
      <c r="U21" s="40">
        <f>Février!U21+H21</f>
        <v>0</v>
      </c>
      <c r="V21" s="41">
        <f>Février!V21+I21</f>
        <v>0</v>
      </c>
      <c r="W21" s="42">
        <f>Février!W21+J21</f>
        <v>0</v>
      </c>
      <c r="X21" s="30">
        <f>Février!X21+K21</f>
        <v>0</v>
      </c>
      <c r="Y21" s="30">
        <f>Février!Y21+L21</f>
        <v>0</v>
      </c>
      <c r="Z21" s="31">
        <f>Février!Z21+M21</f>
        <v>0</v>
      </c>
      <c r="AA21" s="43">
        <f>Février!AA21+N21</f>
        <v>0</v>
      </c>
    </row>
    <row r="22" spans="1:27" ht="30" customHeight="1" x14ac:dyDescent="0.25">
      <c r="A22" s="34" t="str">
        <f t="shared" si="1"/>
        <v>ENZO</v>
      </c>
      <c r="C22" s="35">
        <f t="shared" si="2"/>
        <v>0</v>
      </c>
      <c r="D22" s="36">
        <f t="shared" si="3"/>
        <v>0</v>
      </c>
      <c r="E22" s="37">
        <f t="shared" si="4"/>
        <v>0</v>
      </c>
      <c r="F22" s="38">
        <f t="shared" si="5"/>
        <v>0</v>
      </c>
      <c r="G22" s="39">
        <f t="shared" si="6"/>
        <v>0</v>
      </c>
      <c r="H22" s="40">
        <f t="shared" si="7"/>
        <v>0</v>
      </c>
      <c r="I22" s="41">
        <f t="shared" si="8"/>
        <v>0</v>
      </c>
      <c r="J22" s="42">
        <f t="shared" si="9"/>
        <v>0</v>
      </c>
      <c r="K22" s="30">
        <f t="shared" si="10"/>
        <v>0</v>
      </c>
      <c r="L22" s="30">
        <f t="shared" si="11"/>
        <v>0</v>
      </c>
      <c r="M22" s="31">
        <f t="shared" si="12"/>
        <v>0</v>
      </c>
      <c r="N22" s="32">
        <f t="shared" si="13"/>
        <v>0</v>
      </c>
      <c r="P22" s="35">
        <f>Février!P22+C22</f>
        <v>0</v>
      </c>
      <c r="Q22" s="36">
        <f>Février!Q22+D22</f>
        <v>0</v>
      </c>
      <c r="R22" s="37">
        <f>Février!R22+E22</f>
        <v>0</v>
      </c>
      <c r="S22" s="38">
        <f>Février!S22+F22</f>
        <v>0</v>
      </c>
      <c r="T22" s="39">
        <f>Février!T22+G22</f>
        <v>0</v>
      </c>
      <c r="U22" s="40">
        <f>Février!U22+H22</f>
        <v>0</v>
      </c>
      <c r="V22" s="41">
        <f>Février!V22+I22</f>
        <v>0</v>
      </c>
      <c r="W22" s="42">
        <f>Février!W22+J22</f>
        <v>0</v>
      </c>
      <c r="X22" s="30">
        <f>Février!X22+K22</f>
        <v>0</v>
      </c>
      <c r="Y22" s="30">
        <f>Février!Y22+L22</f>
        <v>0</v>
      </c>
      <c r="Z22" s="31">
        <f>Février!Z22+M22</f>
        <v>0</v>
      </c>
      <c r="AA22" s="43">
        <f>Février!AA22+N22</f>
        <v>0</v>
      </c>
    </row>
    <row r="23" spans="1:27" ht="30" customHeight="1" x14ac:dyDescent="0.25">
      <c r="A23" s="34" t="str">
        <f t="shared" si="1"/>
        <v>FLORIAN</v>
      </c>
      <c r="C23" s="35">
        <f t="shared" si="2"/>
        <v>0</v>
      </c>
      <c r="D23" s="36">
        <f t="shared" si="3"/>
        <v>0</v>
      </c>
      <c r="E23" s="37">
        <f t="shared" si="4"/>
        <v>0</v>
      </c>
      <c r="F23" s="38">
        <f t="shared" si="5"/>
        <v>0</v>
      </c>
      <c r="G23" s="39">
        <f t="shared" si="6"/>
        <v>0</v>
      </c>
      <c r="H23" s="40">
        <f t="shared" si="7"/>
        <v>0</v>
      </c>
      <c r="I23" s="41">
        <f t="shared" si="8"/>
        <v>0</v>
      </c>
      <c r="J23" s="42">
        <f t="shared" si="9"/>
        <v>0</v>
      </c>
      <c r="K23" s="30">
        <f t="shared" si="10"/>
        <v>0</v>
      </c>
      <c r="L23" s="30">
        <f t="shared" si="11"/>
        <v>0</v>
      </c>
      <c r="M23" s="31">
        <f t="shared" si="12"/>
        <v>0</v>
      </c>
      <c r="N23" s="32">
        <f t="shared" si="13"/>
        <v>0</v>
      </c>
      <c r="P23" s="35">
        <f>Février!P23+C23</f>
        <v>0</v>
      </c>
      <c r="Q23" s="36">
        <f>Février!Q23+D23</f>
        <v>0</v>
      </c>
      <c r="R23" s="37">
        <f>Février!R23+E23</f>
        <v>0</v>
      </c>
      <c r="S23" s="38">
        <f>Février!S23+F23</f>
        <v>0</v>
      </c>
      <c r="T23" s="39">
        <f>Février!T23+G23</f>
        <v>0</v>
      </c>
      <c r="U23" s="40">
        <f>Février!U23+H23</f>
        <v>0</v>
      </c>
      <c r="V23" s="41">
        <f>Février!V23+I23</f>
        <v>0</v>
      </c>
      <c r="W23" s="42">
        <f>Février!W23+J23</f>
        <v>0</v>
      </c>
      <c r="X23" s="30">
        <f>Février!X23+K23</f>
        <v>0</v>
      </c>
      <c r="Y23" s="30">
        <f>Février!Y23+L23</f>
        <v>0</v>
      </c>
      <c r="Z23" s="31">
        <f>Février!Z23+M23</f>
        <v>0</v>
      </c>
      <c r="AA23" s="43">
        <f>Février!AA23+N23</f>
        <v>0</v>
      </c>
    </row>
    <row r="24" spans="1:27" ht="30" customHeight="1" x14ac:dyDescent="0.25">
      <c r="A24" s="34" t="str">
        <f t="shared" si="1"/>
        <v>JULIEN</v>
      </c>
      <c r="C24" s="35">
        <f t="shared" si="2"/>
        <v>0</v>
      </c>
      <c r="D24" s="36">
        <f t="shared" si="3"/>
        <v>0</v>
      </c>
      <c r="E24" s="37">
        <f t="shared" si="4"/>
        <v>0</v>
      </c>
      <c r="F24" s="38">
        <f t="shared" si="5"/>
        <v>0</v>
      </c>
      <c r="G24" s="39">
        <f t="shared" si="6"/>
        <v>0</v>
      </c>
      <c r="H24" s="40">
        <f t="shared" si="7"/>
        <v>0</v>
      </c>
      <c r="I24" s="41">
        <f t="shared" si="8"/>
        <v>0</v>
      </c>
      <c r="J24" s="42">
        <f t="shared" si="9"/>
        <v>0</v>
      </c>
      <c r="K24" s="30">
        <f t="shared" si="10"/>
        <v>0</v>
      </c>
      <c r="L24" s="30">
        <f t="shared" si="11"/>
        <v>0</v>
      </c>
      <c r="M24" s="31">
        <f t="shared" si="12"/>
        <v>0</v>
      </c>
      <c r="N24" s="32">
        <f t="shared" si="13"/>
        <v>0</v>
      </c>
      <c r="P24" s="35">
        <f>Février!P24+C24</f>
        <v>0</v>
      </c>
      <c r="Q24" s="36">
        <f>Février!Q24+D24</f>
        <v>0</v>
      </c>
      <c r="R24" s="37">
        <f>Février!R24+E24</f>
        <v>0</v>
      </c>
      <c r="S24" s="38">
        <f>Février!S24+F24</f>
        <v>0</v>
      </c>
      <c r="T24" s="39">
        <f>Février!T24+G24</f>
        <v>0</v>
      </c>
      <c r="U24" s="40">
        <f>Février!U24+H24</f>
        <v>0</v>
      </c>
      <c r="V24" s="41">
        <f>Février!V24+I24</f>
        <v>0</v>
      </c>
      <c r="W24" s="42">
        <f>Février!W24+J24</f>
        <v>0</v>
      </c>
      <c r="X24" s="30">
        <f>Février!X24+K24</f>
        <v>0</v>
      </c>
      <c r="Y24" s="30">
        <f>Février!Y24+L24</f>
        <v>0</v>
      </c>
      <c r="Z24" s="31">
        <f>Février!Z24+M24</f>
        <v>0</v>
      </c>
      <c r="AA24" s="43">
        <f>Février!AA24+N24</f>
        <v>0</v>
      </c>
    </row>
    <row r="25" spans="1:27" ht="30" customHeight="1" x14ac:dyDescent="0.25">
      <c r="A25" s="34" t="str">
        <f t="shared" si="1"/>
        <v>KEVIN</v>
      </c>
      <c r="C25" s="35">
        <f t="shared" si="2"/>
        <v>0</v>
      </c>
      <c r="D25" s="36">
        <f t="shared" si="3"/>
        <v>0</v>
      </c>
      <c r="E25" s="37">
        <f t="shared" si="4"/>
        <v>0</v>
      </c>
      <c r="F25" s="38">
        <f t="shared" si="5"/>
        <v>0</v>
      </c>
      <c r="G25" s="39">
        <f t="shared" si="6"/>
        <v>0</v>
      </c>
      <c r="H25" s="40">
        <f t="shared" si="7"/>
        <v>0</v>
      </c>
      <c r="I25" s="41">
        <f t="shared" si="8"/>
        <v>0</v>
      </c>
      <c r="J25" s="42">
        <f t="shared" si="9"/>
        <v>0</v>
      </c>
      <c r="K25" s="30">
        <f t="shared" si="10"/>
        <v>0</v>
      </c>
      <c r="L25" s="30">
        <f t="shared" si="11"/>
        <v>0</v>
      </c>
      <c r="M25" s="31">
        <f t="shared" si="12"/>
        <v>0</v>
      </c>
      <c r="N25" s="32">
        <f t="shared" si="13"/>
        <v>0</v>
      </c>
      <c r="P25" s="35">
        <f>Février!P25+C25</f>
        <v>0</v>
      </c>
      <c r="Q25" s="36">
        <f>Février!Q25+D25</f>
        <v>0</v>
      </c>
      <c r="R25" s="37">
        <f>Février!R25+E25</f>
        <v>0</v>
      </c>
      <c r="S25" s="38">
        <f>Février!S25+F25</f>
        <v>0</v>
      </c>
      <c r="T25" s="39">
        <f>Février!T25+G25</f>
        <v>0</v>
      </c>
      <c r="U25" s="40">
        <f>Février!U25+H25</f>
        <v>0</v>
      </c>
      <c r="V25" s="41">
        <f>Février!V25+I25</f>
        <v>0</v>
      </c>
      <c r="W25" s="42">
        <f>Février!W25+J25</f>
        <v>0</v>
      </c>
      <c r="X25" s="30">
        <f>Février!X25+K25</f>
        <v>0</v>
      </c>
      <c r="Y25" s="30">
        <f>Février!Y25+L25</f>
        <v>0</v>
      </c>
      <c r="Z25" s="31">
        <f>Février!Z25+M25</f>
        <v>0</v>
      </c>
      <c r="AA25" s="43">
        <f>Février!AA25+N25</f>
        <v>0</v>
      </c>
    </row>
    <row r="26" spans="1:27" ht="30" customHeight="1" x14ac:dyDescent="0.25">
      <c r="A26" s="34" t="str">
        <f t="shared" si="1"/>
        <v>LAURENT</v>
      </c>
      <c r="C26" s="35">
        <f t="shared" si="2"/>
        <v>0</v>
      </c>
      <c r="D26" s="36">
        <f t="shared" si="3"/>
        <v>0</v>
      </c>
      <c r="E26" s="37">
        <f t="shared" si="4"/>
        <v>0</v>
      </c>
      <c r="F26" s="38">
        <f t="shared" si="5"/>
        <v>0</v>
      </c>
      <c r="G26" s="39">
        <f t="shared" si="6"/>
        <v>0</v>
      </c>
      <c r="H26" s="40">
        <f t="shared" si="7"/>
        <v>0</v>
      </c>
      <c r="I26" s="41">
        <f t="shared" si="8"/>
        <v>0</v>
      </c>
      <c r="J26" s="42">
        <f t="shared" si="9"/>
        <v>0</v>
      </c>
      <c r="K26" s="30">
        <f t="shared" si="10"/>
        <v>0</v>
      </c>
      <c r="L26" s="30">
        <f t="shared" si="11"/>
        <v>0</v>
      </c>
      <c r="M26" s="31">
        <f t="shared" si="12"/>
        <v>0</v>
      </c>
      <c r="N26" s="32">
        <f t="shared" si="13"/>
        <v>0</v>
      </c>
      <c r="P26" s="35">
        <f>Février!P26+C26</f>
        <v>0</v>
      </c>
      <c r="Q26" s="36">
        <f>Février!Q26+D26</f>
        <v>0</v>
      </c>
      <c r="R26" s="37">
        <f>Février!R26+E26</f>
        <v>0</v>
      </c>
      <c r="S26" s="38">
        <f>Février!S26+F26</f>
        <v>0</v>
      </c>
      <c r="T26" s="39">
        <f>Février!T26+G26</f>
        <v>0</v>
      </c>
      <c r="U26" s="40">
        <f>Février!U26+H26</f>
        <v>0</v>
      </c>
      <c r="V26" s="41">
        <f>Février!V26+I26</f>
        <v>0</v>
      </c>
      <c r="W26" s="42">
        <f>Février!W26+J26</f>
        <v>0</v>
      </c>
      <c r="X26" s="30">
        <f>Février!X26+K26</f>
        <v>0</v>
      </c>
      <c r="Y26" s="30">
        <f>Février!Y26+L26</f>
        <v>0</v>
      </c>
      <c r="Z26" s="31">
        <f>Février!Z26+M26</f>
        <v>0</v>
      </c>
      <c r="AA26" s="43">
        <f>Février!AA26+N26</f>
        <v>0</v>
      </c>
    </row>
  </sheetData>
  <sheetProtection selectLockedCells="1" selectUnlockedCells="1"/>
  <mergeCells count="5">
    <mergeCell ref="C2:AA3"/>
    <mergeCell ref="AB2:AG3"/>
    <mergeCell ref="C5:AG5"/>
    <mergeCell ref="C16:N16"/>
    <mergeCell ref="P16:AA16"/>
  </mergeCells>
  <conditionalFormatting sqref="C4:AG4">
    <cfRule type="cellIs" priority="983" operator="equal">
      <formula>OR(WWW$4="F",WEEKDAY(WWW$4,2)&gt;5)</formula>
    </cfRule>
    <cfRule type="expression" dxfId="159" priority="984">
      <formula>WEEKDAY(C$4,2)&gt;5</formula>
    </cfRule>
  </conditionalFormatting>
  <conditionalFormatting sqref="C7:AG7">
    <cfRule type="cellIs" dxfId="158" priority="9" operator="equal">
      <formula>"AJ2"</formula>
    </cfRule>
  </conditionalFormatting>
  <conditionalFormatting sqref="C7:AG14">
    <cfRule type="cellIs" dxfId="157" priority="8" operator="equal">
      <formula>"AJ"</formula>
    </cfRule>
  </conditionalFormatting>
  <conditionalFormatting sqref="C6:AG6">
    <cfRule type="cellIs" dxfId="156" priority="10" operator="equal">
      <formula>"AJ"</formula>
    </cfRule>
  </conditionalFormatting>
  <conditionalFormatting sqref="C6:AG14">
    <cfRule type="cellIs" dxfId="155" priority="1" operator="equal">
      <formula>"I"</formula>
    </cfRule>
    <cfRule type="cellIs" dxfId="154" priority="2" operator="equal">
      <formula>"P"</formula>
    </cfRule>
    <cfRule type="cellIs" dxfId="153" priority="3" operator="equal">
      <formula>"T"</formula>
    </cfRule>
    <cfRule type="cellIs" dxfId="152" priority="4" operator="equal">
      <formula>"R"</formula>
    </cfRule>
    <cfRule type="cellIs" dxfId="151" priority="5" operator="equal">
      <formula>"AR"</formula>
    </cfRule>
    <cfRule type="cellIs" dxfId="150" priority="6" operator="equal">
      <formula>"DA"</formula>
    </cfRule>
    <cfRule type="cellIs" dxfId="149" priority="7" operator="equal">
      <formula>"AN"</formula>
    </cfRule>
    <cfRule type="cellIs" dxfId="148" priority="11" operator="equal">
      <formula>"RN2"</formula>
    </cfRule>
    <cfRule type="cellIs" dxfId="147" priority="12" operator="equal">
      <formula>"RJ2"</formula>
    </cfRule>
    <cfRule type="cellIs" dxfId="146" priority="13" operator="equal">
      <formula>"RN1"</formula>
    </cfRule>
    <cfRule type="cellIs" dxfId="145" priority="14" operator="equal">
      <formula>"RJ1"</formula>
    </cfRule>
    <cfRule type="expression" dxfId="144" priority="15">
      <formula>WEEKDAY(C$4,2)&gt;5</formula>
    </cfRule>
  </conditionalFormatting>
  <printOptions verticalCentered="1"/>
  <pageMargins left="0" right="0" top="0" bottom="0" header="0" footer="0"/>
  <pageSetup scale="96" orientation="landscape" vertic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Liste!$C$1:$C$9</xm:f>
          </x14:formula1>
          <xm:sqref>A6:A14</xm:sqref>
        </x14:dataValidation>
        <x14:dataValidation type="list" allowBlank="1">
          <x14:formula1>
            <xm:f>Liste!$D$1:$D$13</xm:f>
          </x14:formula1>
          <xm:sqref>C6:AG14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AM26"/>
  <sheetViews>
    <sheetView showGridLines="0" zoomScaleNormal="100" workbookViewId="0">
      <selection activeCell="C18" sqref="C18:N26"/>
    </sheetView>
  </sheetViews>
  <sheetFormatPr baseColWidth="10" defaultColWidth="11.42578125" defaultRowHeight="15" x14ac:dyDescent="0.25"/>
  <cols>
    <col min="1" max="1" width="16.28515625" style="1" customWidth="1"/>
    <col min="2" max="33" width="3.85546875" style="1" customWidth="1"/>
    <col min="34" max="39" width="3.85546875" style="7" customWidth="1"/>
    <col min="40" max="95" width="3.85546875" style="1" customWidth="1"/>
    <col min="96" max="16384" width="11.42578125" style="1"/>
  </cols>
  <sheetData>
    <row r="1" spans="1:39" ht="0.75" customHeight="1" x14ac:dyDescent="0.25">
      <c r="A1" s="18">
        <v>4</v>
      </c>
      <c r="B1" s="2"/>
      <c r="C1" s="11" t="s">
        <v>0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39" ht="15" customHeight="1" x14ac:dyDescent="0.25">
      <c r="A2" s="17">
        <f>Janvier!$A$2</f>
        <v>3</v>
      </c>
      <c r="B2" s="3"/>
      <c r="C2" s="44" t="s">
        <v>27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6"/>
      <c r="AB2" s="50">
        <f>Janvier!$C$4</f>
        <v>43101</v>
      </c>
      <c r="AC2" s="51"/>
      <c r="AD2" s="51"/>
      <c r="AE2" s="51"/>
      <c r="AF2" s="51"/>
      <c r="AG2" s="52"/>
      <c r="AH2" s="1"/>
      <c r="AI2" s="1"/>
      <c r="AJ2" s="1"/>
      <c r="AK2" s="1"/>
      <c r="AL2" s="1"/>
      <c r="AM2" s="1"/>
    </row>
    <row r="3" spans="1:39" ht="15" customHeight="1" x14ac:dyDescent="0.25">
      <c r="A3" s="16"/>
      <c r="B3" s="6"/>
      <c r="C3" s="47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9"/>
      <c r="AB3" s="53"/>
      <c r="AC3" s="54"/>
      <c r="AD3" s="54"/>
      <c r="AE3" s="54"/>
      <c r="AF3" s="54"/>
      <c r="AG3" s="55"/>
      <c r="AH3" s="1"/>
      <c r="AI3" s="1"/>
      <c r="AJ3" s="1"/>
      <c r="AK3" s="1"/>
      <c r="AL3" s="1"/>
      <c r="AM3" s="1"/>
    </row>
    <row r="4" spans="1:39" ht="64.5" customHeight="1" x14ac:dyDescent="0.25">
      <c r="A4" s="14"/>
      <c r="B4" s="4"/>
      <c r="C4" s="9">
        <f>DATE(A2+2015,A1,1)</f>
        <v>43191</v>
      </c>
      <c r="D4" s="9">
        <f t="shared" ref="D4:AD4" si="0">C4+1</f>
        <v>43192</v>
      </c>
      <c r="E4" s="9">
        <f t="shared" si="0"/>
        <v>43193</v>
      </c>
      <c r="F4" s="9">
        <f t="shared" si="0"/>
        <v>43194</v>
      </c>
      <c r="G4" s="9">
        <f t="shared" si="0"/>
        <v>43195</v>
      </c>
      <c r="H4" s="9">
        <f t="shared" si="0"/>
        <v>43196</v>
      </c>
      <c r="I4" s="9">
        <f t="shared" si="0"/>
        <v>43197</v>
      </c>
      <c r="J4" s="9">
        <f t="shared" si="0"/>
        <v>43198</v>
      </c>
      <c r="K4" s="9">
        <f t="shared" si="0"/>
        <v>43199</v>
      </c>
      <c r="L4" s="9">
        <f t="shared" si="0"/>
        <v>43200</v>
      </c>
      <c r="M4" s="9">
        <f t="shared" si="0"/>
        <v>43201</v>
      </c>
      <c r="N4" s="9">
        <f t="shared" si="0"/>
        <v>43202</v>
      </c>
      <c r="O4" s="9">
        <f t="shared" si="0"/>
        <v>43203</v>
      </c>
      <c r="P4" s="9">
        <f t="shared" si="0"/>
        <v>43204</v>
      </c>
      <c r="Q4" s="9">
        <f t="shared" si="0"/>
        <v>43205</v>
      </c>
      <c r="R4" s="9">
        <f t="shared" si="0"/>
        <v>43206</v>
      </c>
      <c r="S4" s="9">
        <f t="shared" si="0"/>
        <v>43207</v>
      </c>
      <c r="T4" s="9">
        <f t="shared" si="0"/>
        <v>43208</v>
      </c>
      <c r="U4" s="9">
        <f t="shared" si="0"/>
        <v>43209</v>
      </c>
      <c r="V4" s="9">
        <f t="shared" si="0"/>
        <v>43210</v>
      </c>
      <c r="W4" s="9">
        <f t="shared" si="0"/>
        <v>43211</v>
      </c>
      <c r="X4" s="9">
        <f t="shared" si="0"/>
        <v>43212</v>
      </c>
      <c r="Y4" s="9">
        <f t="shared" si="0"/>
        <v>43213</v>
      </c>
      <c r="Z4" s="9">
        <f t="shared" si="0"/>
        <v>43214</v>
      </c>
      <c r="AA4" s="9">
        <f t="shared" si="0"/>
        <v>43215</v>
      </c>
      <c r="AB4" s="9">
        <f t="shared" si="0"/>
        <v>43216</v>
      </c>
      <c r="AC4" s="9">
        <f t="shared" si="0"/>
        <v>43217</v>
      </c>
      <c r="AD4" s="9">
        <f t="shared" si="0"/>
        <v>43218</v>
      </c>
      <c r="AE4" s="9">
        <f>IF(AD4="","",IF(MONTH(AD4+1)=MONTH(AD4),AD4+1,""))</f>
        <v>43219</v>
      </c>
      <c r="AF4" s="9">
        <f>IF(AE4="","",IF(MONTH(AE4+1)=MONTH(AE4),AE4+1,""))</f>
        <v>43220</v>
      </c>
      <c r="AG4" s="9" t="str">
        <f>IF(AF4="","",IF(MONTH(AF4+1)=MONTH(AF4),AF4+1,""))</f>
        <v/>
      </c>
      <c r="AH4" s="1"/>
      <c r="AI4" s="1"/>
      <c r="AJ4" s="1"/>
      <c r="AK4" s="1"/>
      <c r="AL4" s="1"/>
      <c r="AM4" s="1"/>
    </row>
    <row r="5" spans="1:39" ht="31.5" customHeight="1" x14ac:dyDescent="0.25">
      <c r="A5" s="5"/>
      <c r="B5" s="6"/>
      <c r="C5" s="56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8"/>
      <c r="AH5" s="1"/>
      <c r="AI5" s="1"/>
      <c r="AJ5" s="1"/>
      <c r="AK5" s="1"/>
      <c r="AL5" s="1"/>
      <c r="AM5" s="1"/>
    </row>
    <row r="6" spans="1:39" ht="30" customHeight="1" x14ac:dyDescent="0.25">
      <c r="A6" s="10" t="str">
        <f>Mars!A6</f>
        <v>ANTOINE</v>
      </c>
      <c r="B6" s="8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"/>
      <c r="AI6" s="1"/>
      <c r="AJ6" s="1"/>
      <c r="AK6" s="1"/>
      <c r="AL6" s="1"/>
      <c r="AM6" s="1"/>
    </row>
    <row r="7" spans="1:39" ht="30" customHeight="1" x14ac:dyDescent="0.25">
      <c r="A7" s="10" t="str">
        <f>Mars!A7</f>
        <v>BERNARD</v>
      </c>
      <c r="B7" s="8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"/>
      <c r="AI7" s="1"/>
      <c r="AJ7" s="1"/>
      <c r="AK7" s="1"/>
      <c r="AL7" s="1"/>
      <c r="AM7" s="1"/>
    </row>
    <row r="8" spans="1:39" ht="30" customHeight="1" x14ac:dyDescent="0.25">
      <c r="A8" s="10" t="str">
        <f>Mars!A8</f>
        <v>CHRIS</v>
      </c>
      <c r="B8" s="8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"/>
      <c r="AI8" s="1"/>
      <c r="AJ8" s="1"/>
      <c r="AK8" s="1"/>
      <c r="AL8" s="1"/>
      <c r="AM8" s="1"/>
    </row>
    <row r="9" spans="1:39" ht="30" customHeight="1" x14ac:dyDescent="0.25">
      <c r="A9" s="10" t="str">
        <f>Mars!A9</f>
        <v>DAVID</v>
      </c>
      <c r="B9" s="8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"/>
      <c r="AI9" s="1"/>
      <c r="AJ9" s="1"/>
      <c r="AK9" s="1"/>
      <c r="AL9" s="1"/>
      <c r="AM9" s="1"/>
    </row>
    <row r="10" spans="1:39" ht="30" customHeight="1" x14ac:dyDescent="0.25">
      <c r="A10" s="10" t="str">
        <f>Mars!A10</f>
        <v>ENZO</v>
      </c>
      <c r="B10" s="8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"/>
      <c r="AI10" s="1"/>
      <c r="AJ10" s="1"/>
      <c r="AK10" s="1"/>
      <c r="AL10" s="1"/>
      <c r="AM10" s="1"/>
    </row>
    <row r="11" spans="1:39" ht="30" customHeight="1" x14ac:dyDescent="0.25">
      <c r="A11" s="10" t="str">
        <f>Mars!A11</f>
        <v>FLORIAN</v>
      </c>
      <c r="B11" s="8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"/>
      <c r="AI11" s="1"/>
      <c r="AJ11" s="1"/>
      <c r="AK11" s="1"/>
      <c r="AL11" s="1"/>
      <c r="AM11" s="1"/>
    </row>
    <row r="12" spans="1:39" ht="30" customHeight="1" x14ac:dyDescent="0.25">
      <c r="A12" s="10" t="str">
        <f>Mars!A12</f>
        <v>JULIEN</v>
      </c>
      <c r="B12" s="8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"/>
      <c r="AI12" s="1"/>
      <c r="AJ12" s="1"/>
      <c r="AK12" s="1"/>
      <c r="AL12" s="1"/>
      <c r="AM12" s="1"/>
    </row>
    <row r="13" spans="1:39" ht="30" customHeight="1" x14ac:dyDescent="0.25">
      <c r="A13" s="10" t="str">
        <f>Mars!A13</f>
        <v>KEVIN</v>
      </c>
      <c r="B13" s="8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"/>
      <c r="AI13" s="1"/>
      <c r="AJ13" s="1"/>
      <c r="AK13" s="1"/>
      <c r="AL13" s="1"/>
      <c r="AM13" s="1"/>
    </row>
    <row r="14" spans="1:39" ht="30" customHeight="1" x14ac:dyDescent="0.25">
      <c r="A14" s="10" t="str">
        <f>Mars!A14</f>
        <v>LAURENT</v>
      </c>
      <c r="B14" s="8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"/>
      <c r="AI14" s="1"/>
      <c r="AJ14" s="1"/>
      <c r="AK14" s="1"/>
      <c r="AL14" s="1"/>
      <c r="AM14" s="1"/>
    </row>
    <row r="15" spans="1:39" ht="6.75" customHeight="1" x14ac:dyDescent="0.25"/>
    <row r="16" spans="1:39" x14ac:dyDescent="0.25">
      <c r="C16" s="59" t="s">
        <v>24</v>
      </c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1"/>
      <c r="P16" s="62" t="s">
        <v>25</v>
      </c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4"/>
    </row>
    <row r="17" spans="1:27" ht="30" customHeight="1" x14ac:dyDescent="0.25">
      <c r="C17" s="21" t="s">
        <v>37</v>
      </c>
      <c r="D17" s="22" t="s">
        <v>38</v>
      </c>
      <c r="E17" s="23" t="s">
        <v>39</v>
      </c>
      <c r="F17" s="24" t="s">
        <v>48</v>
      </c>
      <c r="G17" s="25" t="s">
        <v>41</v>
      </c>
      <c r="H17" s="26" t="s">
        <v>42</v>
      </c>
      <c r="I17" s="27" t="s">
        <v>43</v>
      </c>
      <c r="J17" s="28" t="s">
        <v>44</v>
      </c>
      <c r="K17" s="29" t="s">
        <v>23</v>
      </c>
      <c r="L17" s="30" t="s">
        <v>45</v>
      </c>
      <c r="M17" s="31" t="s">
        <v>46</v>
      </c>
      <c r="N17" s="32" t="s">
        <v>47</v>
      </c>
      <c r="P17" s="21" t="s">
        <v>37</v>
      </c>
      <c r="Q17" s="22" t="s">
        <v>38</v>
      </c>
      <c r="R17" s="23" t="s">
        <v>39</v>
      </c>
      <c r="S17" s="24" t="s">
        <v>48</v>
      </c>
      <c r="T17" s="25" t="s">
        <v>41</v>
      </c>
      <c r="U17" s="26" t="s">
        <v>42</v>
      </c>
      <c r="V17" s="27" t="s">
        <v>43</v>
      </c>
      <c r="W17" s="28" t="s">
        <v>44</v>
      </c>
      <c r="X17" s="29" t="s">
        <v>23</v>
      </c>
      <c r="Y17" s="30" t="s">
        <v>45</v>
      </c>
      <c r="Z17" s="31" t="s">
        <v>46</v>
      </c>
      <c r="AA17" s="32" t="s">
        <v>47</v>
      </c>
    </row>
    <row r="18" spans="1:27" ht="30" customHeight="1" x14ac:dyDescent="0.25">
      <c r="A18" s="34" t="str">
        <f t="shared" ref="A18:A26" si="1">A6</f>
        <v>ANTOINE</v>
      </c>
      <c r="C18" s="35">
        <f>COUNTIF(C6:AG6,"A")+COUNTIF(C6:AG6,"DA")*0.5</f>
        <v>0</v>
      </c>
      <c r="D18" s="36">
        <f>COUNTIF(C6:AG6,"B")+COUNTIF(C6:AG6,"DB")*0.5</f>
        <v>0</v>
      </c>
      <c r="E18" s="37">
        <f>COUNTIF(C6:AG6,"C")+COUNTIF(C6:AG6,"DC")*0.5</f>
        <v>0</v>
      </c>
      <c r="F18" s="38">
        <f>COUNTIF(C6:AG6,"D")+COUNTIF(C6:AG6,"DD")*0.5</f>
        <v>0</v>
      </c>
      <c r="G18" s="39">
        <f>COUNTIF(D6:AH6,"E")+COUNTIF(D6:AH6,"DE")*0.5</f>
        <v>0</v>
      </c>
      <c r="H18" s="40">
        <f>COUNTIF(C6:AG6,"F")+COUNTIF(C6:AG6,"DF")*0.5+COUNTIF(C6:AG6,"AF")+COUNTIF(C6:AG6,"DF")*0.5</f>
        <v>0</v>
      </c>
      <c r="I18" s="41">
        <f>COUNTIF(C6:AG6,"G")+COUNTIF(C6:AG6,"DG")*0.5</f>
        <v>0</v>
      </c>
      <c r="J18" s="42">
        <f>COUNTIF(D6:AH6,"H")+COUNTIF(D6:AH6,"DH")*0.5</f>
        <v>0</v>
      </c>
      <c r="K18" s="30">
        <f>COUNTIF(C6:AG6,"I")+COUNTIF(C6:AG6,"DI")*0.5</f>
        <v>0</v>
      </c>
      <c r="L18" s="30">
        <f>COUNTIF(C6:AG6,"J")+COUNTIF(C6:AG6,"DJ")*0.5</f>
        <v>0</v>
      </c>
      <c r="M18" s="31">
        <f>COUNTIF(C6:AG6,"K")+COUNTIF(C6:AG6,"DK")*0.5</f>
        <v>0</v>
      </c>
      <c r="N18" s="32">
        <f>COUNTIF(C6:AG6,"L")+COUNTIF(C6:AG6,"DL")*0.5</f>
        <v>0</v>
      </c>
      <c r="P18" s="35">
        <f>Mars!P18+C18</f>
        <v>3</v>
      </c>
      <c r="Q18" s="36">
        <f>Mars!Q18+D18</f>
        <v>6</v>
      </c>
      <c r="R18" s="37">
        <f>Mars!R18+E18</f>
        <v>5</v>
      </c>
      <c r="S18" s="38">
        <f>Mars!S18+F18</f>
        <v>1</v>
      </c>
      <c r="T18" s="39">
        <f>Mars!T18+G18</f>
        <v>0</v>
      </c>
      <c r="U18" s="40">
        <f>Mars!U18+H18</f>
        <v>0</v>
      </c>
      <c r="V18" s="41">
        <f>Mars!V18+I18</f>
        <v>0</v>
      </c>
      <c r="W18" s="42">
        <f>Mars!W18+J18</f>
        <v>0</v>
      </c>
      <c r="X18" s="30">
        <f>Mars!X18+K18</f>
        <v>0</v>
      </c>
      <c r="Y18" s="30">
        <f>Mars!Y18+L18</f>
        <v>0</v>
      </c>
      <c r="Z18" s="31">
        <f>Mars!Z18+M18</f>
        <v>0</v>
      </c>
      <c r="AA18" s="43">
        <f>Mars!AA18+N18</f>
        <v>0</v>
      </c>
    </row>
    <row r="19" spans="1:27" ht="30" customHeight="1" x14ac:dyDescent="0.25">
      <c r="A19" s="34" t="str">
        <f t="shared" si="1"/>
        <v>BERNARD</v>
      </c>
      <c r="C19" s="35">
        <f t="shared" ref="C19:C26" si="2">COUNTIF(C7:AG7,"A")+COUNTIF(C7:AG7,"DA")*0.5</f>
        <v>0</v>
      </c>
      <c r="D19" s="36">
        <f t="shared" ref="D19:D26" si="3">COUNTIF(C7:AG7,"B")+COUNTIF(C7:AG7,"DB")*0.5</f>
        <v>0</v>
      </c>
      <c r="E19" s="37">
        <f t="shared" ref="E19:E26" si="4">COUNTIF(C7:AG7,"C")+COUNTIF(C7:AG7,"DC")*0.5</f>
        <v>0</v>
      </c>
      <c r="F19" s="38">
        <f t="shared" ref="F19:F26" si="5">COUNTIF(C7:AG7,"D")+COUNTIF(C7:AG7,"DD")*0.5</f>
        <v>0</v>
      </c>
      <c r="G19" s="39">
        <f t="shared" ref="G19:G26" si="6">COUNTIF(D7:AH7,"E")+COUNTIF(D7:AH7,"DE")*0.5</f>
        <v>0</v>
      </c>
      <c r="H19" s="40">
        <f t="shared" ref="H19:H26" si="7">COUNTIF(C7:AG7,"F")+COUNTIF(C7:AG7,"DF")*0.5+COUNTIF(C7:AG7,"AF")+COUNTIF(C7:AG7,"DF")*0.5</f>
        <v>0</v>
      </c>
      <c r="I19" s="41">
        <f t="shared" ref="I19:I26" si="8">COUNTIF(C7:AG7,"G")+COUNTIF(C7:AG7,"DG")*0.5</f>
        <v>0</v>
      </c>
      <c r="J19" s="42">
        <f t="shared" ref="J19:J26" si="9">COUNTIF(D7:AH7,"H")+COUNTIF(D7:AH7,"DH")*0.5</f>
        <v>0</v>
      </c>
      <c r="K19" s="30">
        <f t="shared" ref="K19:K26" si="10">COUNTIF(C7:AG7,"I")+COUNTIF(C7:AG7,"DI")*0.5</f>
        <v>0</v>
      </c>
      <c r="L19" s="30">
        <f t="shared" ref="L19:L26" si="11">COUNTIF(C7:AG7,"J")+COUNTIF(C7:AG7,"DJ")*0.5</f>
        <v>0</v>
      </c>
      <c r="M19" s="31">
        <f t="shared" ref="M19:M26" si="12">COUNTIF(C7:AG7,"K")+COUNTIF(C7:AG7,"DK")*0.5</f>
        <v>0</v>
      </c>
      <c r="N19" s="32">
        <f t="shared" ref="N19:N26" si="13">COUNTIF(C7:AG7,"L")+COUNTIF(C7:AG7,"DL")*0.5</f>
        <v>0</v>
      </c>
      <c r="P19" s="35">
        <f>Mars!P19+C19</f>
        <v>0</v>
      </c>
      <c r="Q19" s="36">
        <f>Mars!Q19+D19</f>
        <v>0</v>
      </c>
      <c r="R19" s="37">
        <f>Mars!R19+E19</f>
        <v>0</v>
      </c>
      <c r="S19" s="38">
        <f>Mars!S19+F19</f>
        <v>0</v>
      </c>
      <c r="T19" s="39">
        <f>Mars!T19+G19</f>
        <v>0</v>
      </c>
      <c r="U19" s="40">
        <f>Mars!U19+H19</f>
        <v>4</v>
      </c>
      <c r="V19" s="41">
        <f>Mars!V19+I19</f>
        <v>3</v>
      </c>
      <c r="W19" s="42">
        <f>Mars!W19+J19</f>
        <v>1</v>
      </c>
      <c r="X19" s="30">
        <f>Mars!X19+K19</f>
        <v>0</v>
      </c>
      <c r="Y19" s="30">
        <f>Mars!Y19+L19</f>
        <v>0</v>
      </c>
      <c r="Z19" s="31">
        <f>Mars!Z19+M19</f>
        <v>0</v>
      </c>
      <c r="AA19" s="43">
        <f>Mars!AA19+N19</f>
        <v>0</v>
      </c>
    </row>
    <row r="20" spans="1:27" ht="30" customHeight="1" x14ac:dyDescent="0.25">
      <c r="A20" s="34" t="str">
        <f t="shared" si="1"/>
        <v>CHRIS</v>
      </c>
      <c r="C20" s="35">
        <f t="shared" si="2"/>
        <v>0</v>
      </c>
      <c r="D20" s="36">
        <f t="shared" si="3"/>
        <v>0</v>
      </c>
      <c r="E20" s="37">
        <f t="shared" si="4"/>
        <v>0</v>
      </c>
      <c r="F20" s="38">
        <f t="shared" si="5"/>
        <v>0</v>
      </c>
      <c r="G20" s="39">
        <f t="shared" si="6"/>
        <v>0</v>
      </c>
      <c r="H20" s="40">
        <f t="shared" si="7"/>
        <v>0</v>
      </c>
      <c r="I20" s="41">
        <f t="shared" si="8"/>
        <v>0</v>
      </c>
      <c r="J20" s="42">
        <f t="shared" si="9"/>
        <v>0</v>
      </c>
      <c r="K20" s="30">
        <f t="shared" si="10"/>
        <v>0</v>
      </c>
      <c r="L20" s="30">
        <f t="shared" si="11"/>
        <v>0</v>
      </c>
      <c r="M20" s="31">
        <f t="shared" si="12"/>
        <v>0</v>
      </c>
      <c r="N20" s="32">
        <f t="shared" si="13"/>
        <v>0</v>
      </c>
      <c r="P20" s="35">
        <f>Mars!P20+C20</f>
        <v>0</v>
      </c>
      <c r="Q20" s="36">
        <f>Mars!Q20+D20</f>
        <v>0</v>
      </c>
      <c r="R20" s="37">
        <f>Mars!R20+E20</f>
        <v>0</v>
      </c>
      <c r="S20" s="38">
        <f>Mars!S20+F20</f>
        <v>0</v>
      </c>
      <c r="T20" s="39">
        <f>Mars!T20+G20</f>
        <v>0</v>
      </c>
      <c r="U20" s="40">
        <f>Mars!U20+H20</f>
        <v>0</v>
      </c>
      <c r="V20" s="41">
        <f>Mars!V20+I20</f>
        <v>0</v>
      </c>
      <c r="W20" s="42">
        <f>Mars!W20+J20</f>
        <v>0</v>
      </c>
      <c r="X20" s="30">
        <f>Mars!X20+K20</f>
        <v>0</v>
      </c>
      <c r="Y20" s="30">
        <f>Mars!Y20+L20</f>
        <v>0</v>
      </c>
      <c r="Z20" s="31">
        <f>Mars!Z20+M20</f>
        <v>0</v>
      </c>
      <c r="AA20" s="43">
        <f>Mars!AA20+N20</f>
        <v>0</v>
      </c>
    </row>
    <row r="21" spans="1:27" ht="30" customHeight="1" x14ac:dyDescent="0.25">
      <c r="A21" s="34" t="str">
        <f t="shared" si="1"/>
        <v>DAVID</v>
      </c>
      <c r="C21" s="35">
        <f t="shared" si="2"/>
        <v>0</v>
      </c>
      <c r="D21" s="36">
        <f t="shared" si="3"/>
        <v>0</v>
      </c>
      <c r="E21" s="37">
        <f t="shared" si="4"/>
        <v>0</v>
      </c>
      <c r="F21" s="38">
        <f t="shared" si="5"/>
        <v>0</v>
      </c>
      <c r="G21" s="39">
        <f t="shared" si="6"/>
        <v>0</v>
      </c>
      <c r="H21" s="40">
        <f t="shared" si="7"/>
        <v>0</v>
      </c>
      <c r="I21" s="41">
        <f t="shared" si="8"/>
        <v>0</v>
      </c>
      <c r="J21" s="42">
        <f t="shared" si="9"/>
        <v>0</v>
      </c>
      <c r="K21" s="30">
        <f t="shared" si="10"/>
        <v>0</v>
      </c>
      <c r="L21" s="30">
        <f t="shared" si="11"/>
        <v>0</v>
      </c>
      <c r="M21" s="31">
        <f t="shared" si="12"/>
        <v>0</v>
      </c>
      <c r="N21" s="32">
        <f t="shared" si="13"/>
        <v>0</v>
      </c>
      <c r="P21" s="35">
        <f>Mars!P21+C21</f>
        <v>0</v>
      </c>
      <c r="Q21" s="36">
        <f>Mars!Q21+D21</f>
        <v>0</v>
      </c>
      <c r="R21" s="37">
        <f>Mars!R21+E21</f>
        <v>0</v>
      </c>
      <c r="S21" s="38">
        <f>Mars!S21+F21</f>
        <v>0</v>
      </c>
      <c r="T21" s="39">
        <f>Mars!T21+G21</f>
        <v>0</v>
      </c>
      <c r="U21" s="40">
        <f>Mars!U21+H21</f>
        <v>0</v>
      </c>
      <c r="V21" s="41">
        <f>Mars!V21+I21</f>
        <v>0</v>
      </c>
      <c r="W21" s="42">
        <f>Mars!W21+J21</f>
        <v>0</v>
      </c>
      <c r="X21" s="30">
        <f>Mars!X21+K21</f>
        <v>0</v>
      </c>
      <c r="Y21" s="30">
        <f>Mars!Y21+L21</f>
        <v>0</v>
      </c>
      <c r="Z21" s="31">
        <f>Mars!Z21+M21</f>
        <v>0</v>
      </c>
      <c r="AA21" s="43">
        <f>Mars!AA21+N21</f>
        <v>0</v>
      </c>
    </row>
    <row r="22" spans="1:27" ht="30" customHeight="1" x14ac:dyDescent="0.25">
      <c r="A22" s="34" t="str">
        <f t="shared" si="1"/>
        <v>ENZO</v>
      </c>
      <c r="C22" s="35">
        <f t="shared" si="2"/>
        <v>0</v>
      </c>
      <c r="D22" s="36">
        <f t="shared" si="3"/>
        <v>0</v>
      </c>
      <c r="E22" s="37">
        <f t="shared" si="4"/>
        <v>0</v>
      </c>
      <c r="F22" s="38">
        <f t="shared" si="5"/>
        <v>0</v>
      </c>
      <c r="G22" s="39">
        <f t="shared" si="6"/>
        <v>0</v>
      </c>
      <c r="H22" s="40">
        <f t="shared" si="7"/>
        <v>0</v>
      </c>
      <c r="I22" s="41">
        <f t="shared" si="8"/>
        <v>0</v>
      </c>
      <c r="J22" s="42">
        <f t="shared" si="9"/>
        <v>0</v>
      </c>
      <c r="K22" s="30">
        <f t="shared" si="10"/>
        <v>0</v>
      </c>
      <c r="L22" s="30">
        <f t="shared" si="11"/>
        <v>0</v>
      </c>
      <c r="M22" s="31">
        <f t="shared" si="12"/>
        <v>0</v>
      </c>
      <c r="N22" s="32">
        <f t="shared" si="13"/>
        <v>0</v>
      </c>
      <c r="P22" s="35">
        <f>Mars!P22+C22</f>
        <v>0</v>
      </c>
      <c r="Q22" s="36">
        <f>Mars!Q22+D22</f>
        <v>0</v>
      </c>
      <c r="R22" s="37">
        <f>Mars!R22+E22</f>
        <v>0</v>
      </c>
      <c r="S22" s="38">
        <f>Mars!S22+F22</f>
        <v>0</v>
      </c>
      <c r="T22" s="39">
        <f>Mars!T22+G22</f>
        <v>0</v>
      </c>
      <c r="U22" s="40">
        <f>Mars!U22+H22</f>
        <v>0</v>
      </c>
      <c r="V22" s="41">
        <f>Mars!V22+I22</f>
        <v>0</v>
      </c>
      <c r="W22" s="42">
        <f>Mars!W22+J22</f>
        <v>0</v>
      </c>
      <c r="X22" s="30">
        <f>Mars!X22+K22</f>
        <v>0</v>
      </c>
      <c r="Y22" s="30">
        <f>Mars!Y22+L22</f>
        <v>0</v>
      </c>
      <c r="Z22" s="31">
        <f>Mars!Z22+M22</f>
        <v>0</v>
      </c>
      <c r="AA22" s="43">
        <f>Mars!AA22+N22</f>
        <v>0</v>
      </c>
    </row>
    <row r="23" spans="1:27" ht="30" customHeight="1" x14ac:dyDescent="0.25">
      <c r="A23" s="34" t="str">
        <f t="shared" si="1"/>
        <v>FLORIAN</v>
      </c>
      <c r="C23" s="35">
        <f t="shared" si="2"/>
        <v>0</v>
      </c>
      <c r="D23" s="36">
        <f t="shared" si="3"/>
        <v>0</v>
      </c>
      <c r="E23" s="37">
        <f t="shared" si="4"/>
        <v>0</v>
      </c>
      <c r="F23" s="38">
        <f t="shared" si="5"/>
        <v>0</v>
      </c>
      <c r="G23" s="39">
        <f t="shared" si="6"/>
        <v>0</v>
      </c>
      <c r="H23" s="40">
        <f t="shared" si="7"/>
        <v>0</v>
      </c>
      <c r="I23" s="41">
        <f t="shared" si="8"/>
        <v>0</v>
      </c>
      <c r="J23" s="42">
        <f t="shared" si="9"/>
        <v>0</v>
      </c>
      <c r="K23" s="30">
        <f t="shared" si="10"/>
        <v>0</v>
      </c>
      <c r="L23" s="30">
        <f t="shared" si="11"/>
        <v>0</v>
      </c>
      <c r="M23" s="31">
        <f t="shared" si="12"/>
        <v>0</v>
      </c>
      <c r="N23" s="32">
        <f t="shared" si="13"/>
        <v>0</v>
      </c>
      <c r="P23" s="35">
        <f>Mars!P23+C23</f>
        <v>0</v>
      </c>
      <c r="Q23" s="36">
        <f>Mars!Q23+D23</f>
        <v>0</v>
      </c>
      <c r="R23" s="37">
        <f>Mars!R23+E23</f>
        <v>0</v>
      </c>
      <c r="S23" s="38">
        <f>Mars!S23+F23</f>
        <v>0</v>
      </c>
      <c r="T23" s="39">
        <f>Mars!T23+G23</f>
        <v>0</v>
      </c>
      <c r="U23" s="40">
        <f>Mars!U23+H23</f>
        <v>0</v>
      </c>
      <c r="V23" s="41">
        <f>Mars!V23+I23</f>
        <v>0</v>
      </c>
      <c r="W23" s="42">
        <f>Mars!W23+J23</f>
        <v>0</v>
      </c>
      <c r="X23" s="30">
        <f>Mars!X23+K23</f>
        <v>0</v>
      </c>
      <c r="Y23" s="30">
        <f>Mars!Y23+L23</f>
        <v>0</v>
      </c>
      <c r="Z23" s="31">
        <f>Mars!Z23+M23</f>
        <v>0</v>
      </c>
      <c r="AA23" s="43">
        <f>Mars!AA23+N23</f>
        <v>0</v>
      </c>
    </row>
    <row r="24" spans="1:27" ht="30" customHeight="1" x14ac:dyDescent="0.25">
      <c r="A24" s="34" t="str">
        <f t="shared" si="1"/>
        <v>JULIEN</v>
      </c>
      <c r="C24" s="35">
        <f t="shared" si="2"/>
        <v>0</v>
      </c>
      <c r="D24" s="36">
        <f t="shared" si="3"/>
        <v>0</v>
      </c>
      <c r="E24" s="37">
        <f t="shared" si="4"/>
        <v>0</v>
      </c>
      <c r="F24" s="38">
        <f t="shared" si="5"/>
        <v>0</v>
      </c>
      <c r="G24" s="39">
        <f t="shared" si="6"/>
        <v>0</v>
      </c>
      <c r="H24" s="40">
        <f t="shared" si="7"/>
        <v>0</v>
      </c>
      <c r="I24" s="41">
        <f t="shared" si="8"/>
        <v>0</v>
      </c>
      <c r="J24" s="42">
        <f t="shared" si="9"/>
        <v>0</v>
      </c>
      <c r="K24" s="30">
        <f t="shared" si="10"/>
        <v>0</v>
      </c>
      <c r="L24" s="30">
        <f t="shared" si="11"/>
        <v>0</v>
      </c>
      <c r="M24" s="31">
        <f t="shared" si="12"/>
        <v>0</v>
      </c>
      <c r="N24" s="32">
        <f t="shared" si="13"/>
        <v>0</v>
      </c>
      <c r="P24" s="35">
        <f>Mars!P24+C24</f>
        <v>0</v>
      </c>
      <c r="Q24" s="36">
        <f>Mars!Q24+D24</f>
        <v>0</v>
      </c>
      <c r="R24" s="37">
        <f>Mars!R24+E24</f>
        <v>0</v>
      </c>
      <c r="S24" s="38">
        <f>Mars!S24+F24</f>
        <v>0</v>
      </c>
      <c r="T24" s="39">
        <f>Mars!T24+G24</f>
        <v>0</v>
      </c>
      <c r="U24" s="40">
        <f>Mars!U24+H24</f>
        <v>0</v>
      </c>
      <c r="V24" s="41">
        <f>Mars!V24+I24</f>
        <v>0</v>
      </c>
      <c r="W24" s="42">
        <f>Mars!W24+J24</f>
        <v>0</v>
      </c>
      <c r="X24" s="30">
        <f>Mars!X24+K24</f>
        <v>0</v>
      </c>
      <c r="Y24" s="30">
        <f>Mars!Y24+L24</f>
        <v>0</v>
      </c>
      <c r="Z24" s="31">
        <f>Mars!Z24+M24</f>
        <v>0</v>
      </c>
      <c r="AA24" s="43">
        <f>Mars!AA24+N24</f>
        <v>0</v>
      </c>
    </row>
    <row r="25" spans="1:27" ht="30" customHeight="1" x14ac:dyDescent="0.25">
      <c r="A25" s="34" t="str">
        <f t="shared" si="1"/>
        <v>KEVIN</v>
      </c>
      <c r="C25" s="35">
        <f t="shared" si="2"/>
        <v>0</v>
      </c>
      <c r="D25" s="36">
        <f t="shared" si="3"/>
        <v>0</v>
      </c>
      <c r="E25" s="37">
        <f t="shared" si="4"/>
        <v>0</v>
      </c>
      <c r="F25" s="38">
        <f t="shared" si="5"/>
        <v>0</v>
      </c>
      <c r="G25" s="39">
        <f t="shared" si="6"/>
        <v>0</v>
      </c>
      <c r="H25" s="40">
        <f t="shared" si="7"/>
        <v>0</v>
      </c>
      <c r="I25" s="41">
        <f t="shared" si="8"/>
        <v>0</v>
      </c>
      <c r="J25" s="42">
        <f t="shared" si="9"/>
        <v>0</v>
      </c>
      <c r="K25" s="30">
        <f t="shared" si="10"/>
        <v>0</v>
      </c>
      <c r="L25" s="30">
        <f t="shared" si="11"/>
        <v>0</v>
      </c>
      <c r="M25" s="31">
        <f t="shared" si="12"/>
        <v>0</v>
      </c>
      <c r="N25" s="32">
        <f t="shared" si="13"/>
        <v>0</v>
      </c>
      <c r="P25" s="35">
        <f>Mars!P25+C25</f>
        <v>0</v>
      </c>
      <c r="Q25" s="36">
        <f>Mars!Q25+D25</f>
        <v>0</v>
      </c>
      <c r="R25" s="37">
        <f>Mars!R25+E25</f>
        <v>0</v>
      </c>
      <c r="S25" s="38">
        <f>Mars!S25+F25</f>
        <v>0</v>
      </c>
      <c r="T25" s="39">
        <f>Mars!T25+G25</f>
        <v>0</v>
      </c>
      <c r="U25" s="40">
        <f>Mars!U25+H25</f>
        <v>0</v>
      </c>
      <c r="V25" s="41">
        <f>Mars!V25+I25</f>
        <v>0</v>
      </c>
      <c r="W25" s="42">
        <f>Mars!W25+J25</f>
        <v>0</v>
      </c>
      <c r="X25" s="30">
        <f>Mars!X25+K25</f>
        <v>0</v>
      </c>
      <c r="Y25" s="30">
        <f>Mars!Y25+L25</f>
        <v>0</v>
      </c>
      <c r="Z25" s="31">
        <f>Mars!Z25+M25</f>
        <v>0</v>
      </c>
      <c r="AA25" s="43">
        <f>Mars!AA25+N25</f>
        <v>0</v>
      </c>
    </row>
    <row r="26" spans="1:27" ht="30" customHeight="1" x14ac:dyDescent="0.25">
      <c r="A26" s="34" t="str">
        <f t="shared" si="1"/>
        <v>LAURENT</v>
      </c>
      <c r="C26" s="35">
        <f t="shared" si="2"/>
        <v>0</v>
      </c>
      <c r="D26" s="36">
        <f t="shared" si="3"/>
        <v>0</v>
      </c>
      <c r="E26" s="37">
        <f t="shared" si="4"/>
        <v>0</v>
      </c>
      <c r="F26" s="38">
        <f t="shared" si="5"/>
        <v>0</v>
      </c>
      <c r="G26" s="39">
        <f t="shared" si="6"/>
        <v>0</v>
      </c>
      <c r="H26" s="40">
        <f t="shared" si="7"/>
        <v>0</v>
      </c>
      <c r="I26" s="41">
        <f t="shared" si="8"/>
        <v>0</v>
      </c>
      <c r="J26" s="42">
        <f t="shared" si="9"/>
        <v>0</v>
      </c>
      <c r="K26" s="30">
        <f t="shared" si="10"/>
        <v>0</v>
      </c>
      <c r="L26" s="30">
        <f t="shared" si="11"/>
        <v>0</v>
      </c>
      <c r="M26" s="31">
        <f t="shared" si="12"/>
        <v>0</v>
      </c>
      <c r="N26" s="32">
        <f t="shared" si="13"/>
        <v>0</v>
      </c>
      <c r="P26" s="35">
        <f>Mars!P26+C26</f>
        <v>0</v>
      </c>
      <c r="Q26" s="36">
        <f>Mars!Q26+D26</f>
        <v>0</v>
      </c>
      <c r="R26" s="37">
        <f>Mars!R26+E26</f>
        <v>0</v>
      </c>
      <c r="S26" s="38">
        <f>Mars!S26+F26</f>
        <v>0</v>
      </c>
      <c r="T26" s="39">
        <f>Mars!T26+G26</f>
        <v>0</v>
      </c>
      <c r="U26" s="40">
        <f>Mars!U26+H26</f>
        <v>0</v>
      </c>
      <c r="V26" s="41">
        <f>Mars!V26+I26</f>
        <v>0</v>
      </c>
      <c r="W26" s="42">
        <f>Mars!W26+J26</f>
        <v>0</v>
      </c>
      <c r="X26" s="30">
        <f>Mars!X26+K26</f>
        <v>0</v>
      </c>
      <c r="Y26" s="30">
        <f>Mars!Y26+L26</f>
        <v>0</v>
      </c>
      <c r="Z26" s="31">
        <f>Mars!Z26+M26</f>
        <v>0</v>
      </c>
      <c r="AA26" s="43">
        <f>Mars!AA26+N26</f>
        <v>0</v>
      </c>
    </row>
  </sheetData>
  <sheetProtection selectLockedCells="1" selectUnlockedCells="1"/>
  <mergeCells count="5">
    <mergeCell ref="C2:AA3"/>
    <mergeCell ref="AB2:AG3"/>
    <mergeCell ref="C5:AG5"/>
    <mergeCell ref="C16:N16"/>
    <mergeCell ref="P16:AA16"/>
  </mergeCells>
  <conditionalFormatting sqref="C4:AG4">
    <cfRule type="cellIs" priority="985" operator="equal">
      <formula>OR(WWV$4="F",WEEKDAY(WWV$4,2)&gt;5)</formula>
    </cfRule>
    <cfRule type="expression" dxfId="143" priority="986">
      <formula>WEEKDAY(C$4,2)&gt;5</formula>
    </cfRule>
  </conditionalFormatting>
  <conditionalFormatting sqref="C7:AG7">
    <cfRule type="cellIs" dxfId="142" priority="9" operator="equal">
      <formula>"AJ2"</formula>
    </cfRule>
  </conditionalFormatting>
  <conditionalFormatting sqref="C7:AG14">
    <cfRule type="cellIs" dxfId="141" priority="8" operator="equal">
      <formula>"AJ"</formula>
    </cfRule>
  </conditionalFormatting>
  <conditionalFormatting sqref="C6:AG6">
    <cfRule type="cellIs" dxfId="140" priority="10" operator="equal">
      <formula>"AJ"</formula>
    </cfRule>
  </conditionalFormatting>
  <conditionalFormatting sqref="C6:AG14">
    <cfRule type="cellIs" dxfId="139" priority="1" operator="equal">
      <formula>"I"</formula>
    </cfRule>
    <cfRule type="cellIs" dxfId="138" priority="2" operator="equal">
      <formula>"P"</formula>
    </cfRule>
    <cfRule type="cellIs" dxfId="137" priority="3" operator="equal">
      <formula>"T"</formula>
    </cfRule>
    <cfRule type="cellIs" dxfId="136" priority="4" operator="equal">
      <formula>"R"</formula>
    </cfRule>
    <cfRule type="cellIs" dxfId="135" priority="5" operator="equal">
      <formula>"AR"</formula>
    </cfRule>
    <cfRule type="cellIs" dxfId="134" priority="6" operator="equal">
      <formula>"DA"</formula>
    </cfRule>
    <cfRule type="cellIs" dxfId="133" priority="7" operator="equal">
      <formula>"AN"</formula>
    </cfRule>
    <cfRule type="cellIs" dxfId="132" priority="11" operator="equal">
      <formula>"RN2"</formula>
    </cfRule>
    <cfRule type="cellIs" dxfId="131" priority="12" operator="equal">
      <formula>"RJ2"</formula>
    </cfRule>
    <cfRule type="cellIs" dxfId="130" priority="13" operator="equal">
      <formula>"RN1"</formula>
    </cfRule>
    <cfRule type="cellIs" dxfId="129" priority="14" operator="equal">
      <formula>"RJ1"</formula>
    </cfRule>
    <cfRule type="expression" dxfId="128" priority="15">
      <formula>WEEKDAY(C$4,2)&gt;5</formula>
    </cfRule>
  </conditionalFormatting>
  <printOptions verticalCentered="1"/>
  <pageMargins left="0" right="0" top="0" bottom="0" header="0" footer="0"/>
  <pageSetup scale="96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Liste!$C$1:$C$9</xm:f>
          </x14:formula1>
          <xm:sqref>A6:A14</xm:sqref>
        </x14:dataValidation>
        <x14:dataValidation type="list" allowBlank="1">
          <x14:formula1>
            <xm:f>Liste!$D$1:$D$13</xm:f>
          </x14:formula1>
          <xm:sqref>C6:AG14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AS26"/>
  <sheetViews>
    <sheetView showGridLines="0" zoomScaleNormal="100" workbookViewId="0">
      <selection activeCell="C18" sqref="C18:N26"/>
    </sheetView>
  </sheetViews>
  <sheetFormatPr baseColWidth="10" defaultColWidth="11.42578125" defaultRowHeight="15" x14ac:dyDescent="0.25"/>
  <cols>
    <col min="1" max="1" width="16.28515625" style="1" customWidth="1"/>
    <col min="2" max="33" width="3.85546875" style="1" customWidth="1"/>
    <col min="34" max="35" width="13.42578125" style="7" customWidth="1"/>
    <col min="36" max="36" width="20" style="7" customWidth="1"/>
    <col min="37" max="37" width="20.7109375" style="7" customWidth="1"/>
    <col min="38" max="45" width="3.85546875" style="7" customWidth="1"/>
    <col min="46" max="101" width="3.85546875" style="1" customWidth="1"/>
    <col min="102" max="16384" width="11.42578125" style="1"/>
  </cols>
  <sheetData>
    <row r="1" spans="1:45" ht="0.75" customHeight="1" x14ac:dyDescent="0.25">
      <c r="A1" s="18">
        <v>5</v>
      </c>
      <c r="B1" s="2"/>
      <c r="C1" s="11" t="s">
        <v>0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45" ht="15" customHeight="1" x14ac:dyDescent="0.25">
      <c r="A2" s="17">
        <f>Janvier!$A$2</f>
        <v>3</v>
      </c>
      <c r="B2" s="3"/>
      <c r="C2" s="44" t="s">
        <v>1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6"/>
      <c r="AB2" s="50">
        <f>Janvier!$C$4</f>
        <v>43101</v>
      </c>
      <c r="AC2" s="51"/>
      <c r="AD2" s="51"/>
      <c r="AE2" s="51"/>
      <c r="AF2" s="51"/>
      <c r="AG2" s="52"/>
      <c r="AN2" s="1"/>
      <c r="AO2" s="1"/>
      <c r="AP2" s="1"/>
      <c r="AQ2" s="1"/>
      <c r="AR2" s="1"/>
      <c r="AS2" s="1"/>
    </row>
    <row r="3" spans="1:45" ht="15" customHeight="1" x14ac:dyDescent="0.25">
      <c r="A3" s="16"/>
      <c r="B3" s="6"/>
      <c r="C3" s="47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9"/>
      <c r="AB3" s="53"/>
      <c r="AC3" s="54"/>
      <c r="AD3" s="54"/>
      <c r="AE3" s="54"/>
      <c r="AF3" s="54"/>
      <c r="AG3" s="55"/>
      <c r="AN3" s="1"/>
      <c r="AO3" s="1"/>
      <c r="AP3" s="1"/>
      <c r="AQ3" s="1"/>
      <c r="AR3" s="1"/>
      <c r="AS3" s="1"/>
    </row>
    <row r="4" spans="1:45" ht="64.5" customHeight="1" x14ac:dyDescent="0.25">
      <c r="A4" s="14"/>
      <c r="B4" s="4"/>
      <c r="C4" s="9">
        <f>DATE(A2+2015,A1,1)</f>
        <v>43221</v>
      </c>
      <c r="D4" s="9">
        <f t="shared" ref="D4:AD4" si="0">C4+1</f>
        <v>43222</v>
      </c>
      <c r="E4" s="9">
        <f t="shared" si="0"/>
        <v>43223</v>
      </c>
      <c r="F4" s="9">
        <f t="shared" si="0"/>
        <v>43224</v>
      </c>
      <c r="G4" s="9">
        <f t="shared" si="0"/>
        <v>43225</v>
      </c>
      <c r="H4" s="9">
        <f t="shared" si="0"/>
        <v>43226</v>
      </c>
      <c r="I4" s="9">
        <f t="shared" si="0"/>
        <v>43227</v>
      </c>
      <c r="J4" s="9">
        <f t="shared" si="0"/>
        <v>43228</v>
      </c>
      <c r="K4" s="9">
        <f t="shared" si="0"/>
        <v>43229</v>
      </c>
      <c r="L4" s="9">
        <f t="shared" si="0"/>
        <v>43230</v>
      </c>
      <c r="M4" s="9">
        <f t="shared" si="0"/>
        <v>43231</v>
      </c>
      <c r="N4" s="9">
        <f t="shared" si="0"/>
        <v>43232</v>
      </c>
      <c r="O4" s="9">
        <f t="shared" si="0"/>
        <v>43233</v>
      </c>
      <c r="P4" s="9">
        <f t="shared" si="0"/>
        <v>43234</v>
      </c>
      <c r="Q4" s="9">
        <f t="shared" si="0"/>
        <v>43235</v>
      </c>
      <c r="R4" s="9">
        <f t="shared" si="0"/>
        <v>43236</v>
      </c>
      <c r="S4" s="9">
        <f t="shared" si="0"/>
        <v>43237</v>
      </c>
      <c r="T4" s="9">
        <f t="shared" si="0"/>
        <v>43238</v>
      </c>
      <c r="U4" s="9">
        <f t="shared" si="0"/>
        <v>43239</v>
      </c>
      <c r="V4" s="9">
        <f t="shared" si="0"/>
        <v>43240</v>
      </c>
      <c r="W4" s="9">
        <f t="shared" si="0"/>
        <v>43241</v>
      </c>
      <c r="X4" s="9">
        <f t="shared" si="0"/>
        <v>43242</v>
      </c>
      <c r="Y4" s="9">
        <f t="shared" si="0"/>
        <v>43243</v>
      </c>
      <c r="Z4" s="9">
        <f t="shared" si="0"/>
        <v>43244</v>
      </c>
      <c r="AA4" s="9">
        <f t="shared" si="0"/>
        <v>43245</v>
      </c>
      <c r="AB4" s="9">
        <f t="shared" si="0"/>
        <v>43246</v>
      </c>
      <c r="AC4" s="9">
        <f t="shared" si="0"/>
        <v>43247</v>
      </c>
      <c r="AD4" s="9">
        <f t="shared" si="0"/>
        <v>43248</v>
      </c>
      <c r="AE4" s="9">
        <f>IF(AD4="","",IF(MONTH(AD4+1)=MONTH(AD4),AD4+1,""))</f>
        <v>43249</v>
      </c>
      <c r="AF4" s="9">
        <f>IF(AE4="","",IF(MONTH(AE4+1)=MONTH(AE4),AE4+1,""))</f>
        <v>43250</v>
      </c>
      <c r="AG4" s="9">
        <f>IF(AF4="","",IF(MONTH(AF4+1)=MONTH(AF4),AF4+1,""))</f>
        <v>43251</v>
      </c>
      <c r="AN4" s="1"/>
      <c r="AO4" s="1"/>
      <c r="AP4" s="1"/>
      <c r="AQ4" s="1"/>
      <c r="AR4" s="1"/>
      <c r="AS4" s="1"/>
    </row>
    <row r="5" spans="1:45" ht="31.5" customHeight="1" x14ac:dyDescent="0.25">
      <c r="A5" s="5"/>
      <c r="B5" s="6"/>
      <c r="C5" s="56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8"/>
      <c r="AN5" s="1"/>
      <c r="AO5" s="1"/>
      <c r="AP5" s="1"/>
      <c r="AQ5" s="1"/>
      <c r="AR5" s="1"/>
      <c r="AS5" s="1"/>
    </row>
    <row r="6" spans="1:45" ht="30" customHeight="1" x14ac:dyDescent="0.25">
      <c r="A6" s="10" t="str">
        <f>Avril!A6</f>
        <v>ANTOINE</v>
      </c>
      <c r="B6" s="8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N6" s="1"/>
      <c r="AO6" s="1"/>
      <c r="AP6" s="1"/>
      <c r="AQ6" s="1"/>
      <c r="AR6" s="1"/>
      <c r="AS6" s="1"/>
    </row>
    <row r="7" spans="1:45" ht="30" customHeight="1" x14ac:dyDescent="0.25">
      <c r="A7" s="10" t="str">
        <f>Avril!A7</f>
        <v>BERNARD</v>
      </c>
      <c r="B7" s="8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N7" s="1"/>
      <c r="AO7" s="1"/>
      <c r="AP7" s="1"/>
      <c r="AQ7" s="1"/>
      <c r="AR7" s="1"/>
      <c r="AS7" s="1"/>
    </row>
    <row r="8" spans="1:45" ht="30" customHeight="1" x14ac:dyDescent="0.25">
      <c r="A8" s="10" t="str">
        <f>Avril!A8</f>
        <v>CHRIS</v>
      </c>
      <c r="B8" s="8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N8" s="1"/>
      <c r="AO8" s="1"/>
      <c r="AP8" s="1"/>
      <c r="AQ8" s="1"/>
      <c r="AR8" s="1"/>
      <c r="AS8" s="1"/>
    </row>
    <row r="9" spans="1:45" ht="30" customHeight="1" x14ac:dyDescent="0.25">
      <c r="A9" s="10" t="str">
        <f>Avril!A9</f>
        <v>DAVID</v>
      </c>
      <c r="B9" s="8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N9" s="1"/>
      <c r="AO9" s="1"/>
      <c r="AP9" s="1"/>
      <c r="AQ9" s="1"/>
      <c r="AR9" s="1"/>
      <c r="AS9" s="1"/>
    </row>
    <row r="10" spans="1:45" ht="30" customHeight="1" x14ac:dyDescent="0.25">
      <c r="A10" s="10" t="str">
        <f>Avril!A10</f>
        <v>ENZO</v>
      </c>
      <c r="B10" s="8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N10" s="1"/>
      <c r="AO10" s="1"/>
      <c r="AP10" s="1"/>
      <c r="AQ10" s="1"/>
      <c r="AR10" s="1"/>
      <c r="AS10" s="1"/>
    </row>
    <row r="11" spans="1:45" ht="30" customHeight="1" x14ac:dyDescent="0.25">
      <c r="A11" s="10" t="str">
        <f>Avril!A11</f>
        <v>FLORIAN</v>
      </c>
      <c r="B11" s="8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N11" s="1"/>
      <c r="AO11" s="1"/>
      <c r="AP11" s="1"/>
      <c r="AQ11" s="1"/>
      <c r="AR11" s="1"/>
      <c r="AS11" s="1"/>
    </row>
    <row r="12" spans="1:45" ht="30" customHeight="1" x14ac:dyDescent="0.25">
      <c r="A12" s="10" t="str">
        <f>Avril!A12</f>
        <v>JULIEN</v>
      </c>
      <c r="B12" s="8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N12" s="1"/>
      <c r="AO12" s="1"/>
      <c r="AP12" s="1"/>
      <c r="AQ12" s="1"/>
      <c r="AR12" s="1"/>
      <c r="AS12" s="1"/>
    </row>
    <row r="13" spans="1:45" ht="30" customHeight="1" x14ac:dyDescent="0.25">
      <c r="A13" s="10" t="str">
        <f>Avril!A13</f>
        <v>KEVIN</v>
      </c>
      <c r="B13" s="8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N13" s="1"/>
      <c r="AO13" s="1"/>
      <c r="AP13" s="1"/>
      <c r="AQ13" s="1"/>
      <c r="AR13" s="1"/>
      <c r="AS13" s="1"/>
    </row>
    <row r="14" spans="1:45" ht="30" customHeight="1" x14ac:dyDescent="0.25">
      <c r="A14" s="10" t="str">
        <f>Avril!A14</f>
        <v>LAURENT</v>
      </c>
      <c r="B14" s="8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N14" s="1"/>
      <c r="AO14" s="1"/>
      <c r="AP14" s="1"/>
      <c r="AQ14" s="1"/>
      <c r="AR14" s="1"/>
      <c r="AS14" s="1"/>
    </row>
    <row r="15" spans="1:45" ht="6.75" customHeight="1" x14ac:dyDescent="0.25"/>
    <row r="16" spans="1:45" x14ac:dyDescent="0.25">
      <c r="C16" s="59" t="s">
        <v>24</v>
      </c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1"/>
      <c r="P16" s="62" t="s">
        <v>25</v>
      </c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4"/>
    </row>
    <row r="17" spans="1:27" ht="30" customHeight="1" x14ac:dyDescent="0.25">
      <c r="C17" s="21" t="s">
        <v>37</v>
      </c>
      <c r="D17" s="22" t="s">
        <v>38</v>
      </c>
      <c r="E17" s="23" t="s">
        <v>39</v>
      </c>
      <c r="F17" s="24" t="s">
        <v>48</v>
      </c>
      <c r="G17" s="25" t="s">
        <v>41</v>
      </c>
      <c r="H17" s="26" t="s">
        <v>42</v>
      </c>
      <c r="I17" s="27" t="s">
        <v>43</v>
      </c>
      <c r="J17" s="28" t="s">
        <v>44</v>
      </c>
      <c r="K17" s="29" t="s">
        <v>23</v>
      </c>
      <c r="L17" s="30" t="s">
        <v>45</v>
      </c>
      <c r="M17" s="31" t="s">
        <v>46</v>
      </c>
      <c r="N17" s="32" t="s">
        <v>47</v>
      </c>
      <c r="P17" s="21" t="s">
        <v>37</v>
      </c>
      <c r="Q17" s="22" t="s">
        <v>38</v>
      </c>
      <c r="R17" s="23" t="s">
        <v>39</v>
      </c>
      <c r="S17" s="24" t="s">
        <v>48</v>
      </c>
      <c r="T17" s="25" t="s">
        <v>41</v>
      </c>
      <c r="U17" s="26" t="s">
        <v>42</v>
      </c>
      <c r="V17" s="27" t="s">
        <v>43</v>
      </c>
      <c r="W17" s="28" t="s">
        <v>44</v>
      </c>
      <c r="X17" s="29" t="s">
        <v>23</v>
      </c>
      <c r="Y17" s="30" t="s">
        <v>45</v>
      </c>
      <c r="Z17" s="31" t="s">
        <v>46</v>
      </c>
      <c r="AA17" s="32" t="s">
        <v>47</v>
      </c>
    </row>
    <row r="18" spans="1:27" ht="30" customHeight="1" x14ac:dyDescent="0.25">
      <c r="A18" s="34" t="str">
        <f t="shared" ref="A18:A26" si="1">A6</f>
        <v>ANTOINE</v>
      </c>
      <c r="C18" s="35">
        <f>COUNTIF(C6:AG6,"A")+COUNTIF(C6:AG6,"DA")*0.5</f>
        <v>0</v>
      </c>
      <c r="D18" s="36">
        <f>COUNTIF(C6:AG6,"B")+COUNTIF(C6:AG6,"DB")*0.5</f>
        <v>0</v>
      </c>
      <c r="E18" s="37">
        <f>COUNTIF(C6:AG6,"C")+COUNTIF(C6:AG6,"DC")*0.5</f>
        <v>0</v>
      </c>
      <c r="F18" s="38">
        <f>COUNTIF(C6:AG6,"D")+COUNTIF(C6:AG6,"DD")*0.5</f>
        <v>0</v>
      </c>
      <c r="G18" s="39">
        <f>COUNTIF(D6:AH6,"E")+COUNTIF(D6:AH6,"DE")*0.5</f>
        <v>0</v>
      </c>
      <c r="H18" s="40">
        <f>COUNTIF(C6:AG6,"F")+COUNTIF(C6:AG6,"DF")*0.5+COUNTIF(C6:AG6,"AF")+COUNTIF(C6:AG6,"DF")*0.5</f>
        <v>0</v>
      </c>
      <c r="I18" s="41">
        <f>COUNTIF(C6:AG6,"G")+COUNTIF(C6:AG6,"DG")*0.5</f>
        <v>0</v>
      </c>
      <c r="J18" s="42">
        <f>COUNTIF(D6:AH6,"H")+COUNTIF(D6:AH6,"DH")*0.5</f>
        <v>0</v>
      </c>
      <c r="K18" s="30">
        <f>COUNTIF(C6:AG6,"I")+COUNTIF(C6:AG6,"DI")*0.5</f>
        <v>0</v>
      </c>
      <c r="L18" s="30">
        <f>COUNTIF(C6:AG6,"J")+COUNTIF(C6:AG6,"DJ")*0.5</f>
        <v>0</v>
      </c>
      <c r="M18" s="31">
        <f>COUNTIF(C6:AG6,"K")+COUNTIF(C6:AG6,"DK")*0.5</f>
        <v>0</v>
      </c>
      <c r="N18" s="32">
        <f>COUNTIF(C6:AG6,"L")+COUNTIF(C6:AG6,"DL")*0.5</f>
        <v>0</v>
      </c>
      <c r="P18" s="35">
        <f>Avril!P18+C18</f>
        <v>3</v>
      </c>
      <c r="Q18" s="36">
        <f>Avril!Q18+D18</f>
        <v>6</v>
      </c>
      <c r="R18" s="37">
        <f>Avril!R18+E18</f>
        <v>5</v>
      </c>
      <c r="S18" s="38">
        <f>Avril!S18+F18</f>
        <v>1</v>
      </c>
      <c r="T18" s="39">
        <f>Avril!T18+G18</f>
        <v>0</v>
      </c>
      <c r="U18" s="40">
        <f>Avril!U18+H18</f>
        <v>0</v>
      </c>
      <c r="V18" s="41">
        <f>Avril!V18+I18</f>
        <v>0</v>
      </c>
      <c r="W18" s="42">
        <f>Avril!W18+J18</f>
        <v>0</v>
      </c>
      <c r="X18" s="30">
        <f>Avril!X18+K18</f>
        <v>0</v>
      </c>
      <c r="Y18" s="30">
        <f>Avril!Y18+L18</f>
        <v>0</v>
      </c>
      <c r="Z18" s="31">
        <f>Avril!Z18+M18</f>
        <v>0</v>
      </c>
      <c r="AA18" s="43">
        <f>Avril!AA18+N18</f>
        <v>0</v>
      </c>
    </row>
    <row r="19" spans="1:27" ht="30" customHeight="1" x14ac:dyDescent="0.25">
      <c r="A19" s="34" t="str">
        <f t="shared" si="1"/>
        <v>BERNARD</v>
      </c>
      <c r="C19" s="35">
        <f t="shared" ref="C19:C26" si="2">COUNTIF(C7:AG7,"A")+COUNTIF(C7:AG7,"DA")*0.5</f>
        <v>0</v>
      </c>
      <c r="D19" s="36">
        <f t="shared" ref="D19:D26" si="3">COUNTIF(C7:AG7,"B")+COUNTIF(C7:AG7,"DB")*0.5</f>
        <v>0</v>
      </c>
      <c r="E19" s="37">
        <f t="shared" ref="E19:E26" si="4">COUNTIF(C7:AG7,"C")+COUNTIF(C7:AG7,"DC")*0.5</f>
        <v>0</v>
      </c>
      <c r="F19" s="38">
        <f t="shared" ref="F19:F26" si="5">COUNTIF(C7:AG7,"D")+COUNTIF(C7:AG7,"DD")*0.5</f>
        <v>0</v>
      </c>
      <c r="G19" s="39">
        <f t="shared" ref="G19:G26" si="6">COUNTIF(D7:AH7,"E")+COUNTIF(D7:AH7,"DE")*0.5</f>
        <v>0</v>
      </c>
      <c r="H19" s="40">
        <f t="shared" ref="H19:H26" si="7">COUNTIF(C7:AG7,"F")+COUNTIF(C7:AG7,"DF")*0.5+COUNTIF(C7:AG7,"AF")+COUNTIF(C7:AG7,"DF")*0.5</f>
        <v>0</v>
      </c>
      <c r="I19" s="41">
        <f t="shared" ref="I19:I26" si="8">COUNTIF(C7:AG7,"G")+COUNTIF(C7:AG7,"DG")*0.5</f>
        <v>0</v>
      </c>
      <c r="J19" s="42">
        <f t="shared" ref="J19:J26" si="9">COUNTIF(D7:AH7,"H")+COUNTIF(D7:AH7,"DH")*0.5</f>
        <v>0</v>
      </c>
      <c r="K19" s="30">
        <f t="shared" ref="K19:K26" si="10">COUNTIF(C7:AG7,"I")+COUNTIF(C7:AG7,"DI")*0.5</f>
        <v>0</v>
      </c>
      <c r="L19" s="30">
        <f t="shared" ref="L19:L26" si="11">COUNTIF(C7:AG7,"J")+COUNTIF(C7:AG7,"DJ")*0.5</f>
        <v>0</v>
      </c>
      <c r="M19" s="31">
        <f t="shared" ref="M19:M26" si="12">COUNTIF(C7:AG7,"K")+COUNTIF(C7:AG7,"DK")*0.5</f>
        <v>0</v>
      </c>
      <c r="N19" s="32">
        <f t="shared" ref="N19:N26" si="13">COUNTIF(C7:AG7,"L")+COUNTIF(C7:AG7,"DL")*0.5</f>
        <v>0</v>
      </c>
      <c r="P19" s="35">
        <f>Avril!P19+C19</f>
        <v>0</v>
      </c>
      <c r="Q19" s="36">
        <f>Avril!Q19+D19</f>
        <v>0</v>
      </c>
      <c r="R19" s="37">
        <f>Avril!R19+E19</f>
        <v>0</v>
      </c>
      <c r="S19" s="38">
        <f>Avril!S19+F19</f>
        <v>0</v>
      </c>
      <c r="T19" s="39">
        <f>Avril!T19+G19</f>
        <v>0</v>
      </c>
      <c r="U19" s="40">
        <f>Avril!U19+H19</f>
        <v>4</v>
      </c>
      <c r="V19" s="41">
        <f>Avril!V19+I19</f>
        <v>3</v>
      </c>
      <c r="W19" s="42">
        <f>Avril!W19+J19</f>
        <v>1</v>
      </c>
      <c r="X19" s="30">
        <f>Avril!X19+K19</f>
        <v>0</v>
      </c>
      <c r="Y19" s="30">
        <f>Avril!Y19+L19</f>
        <v>0</v>
      </c>
      <c r="Z19" s="31">
        <f>Avril!Z19+M19</f>
        <v>0</v>
      </c>
      <c r="AA19" s="43">
        <f>Avril!AA19+N19</f>
        <v>0</v>
      </c>
    </row>
    <row r="20" spans="1:27" ht="30" customHeight="1" x14ac:dyDescent="0.25">
      <c r="A20" s="34" t="str">
        <f t="shared" si="1"/>
        <v>CHRIS</v>
      </c>
      <c r="C20" s="35">
        <f t="shared" si="2"/>
        <v>0</v>
      </c>
      <c r="D20" s="36">
        <f t="shared" si="3"/>
        <v>0</v>
      </c>
      <c r="E20" s="37">
        <f t="shared" si="4"/>
        <v>0</v>
      </c>
      <c r="F20" s="38">
        <f t="shared" si="5"/>
        <v>0</v>
      </c>
      <c r="G20" s="39">
        <f t="shared" si="6"/>
        <v>0</v>
      </c>
      <c r="H20" s="40">
        <f t="shared" si="7"/>
        <v>0</v>
      </c>
      <c r="I20" s="41">
        <f t="shared" si="8"/>
        <v>0</v>
      </c>
      <c r="J20" s="42">
        <f t="shared" si="9"/>
        <v>0</v>
      </c>
      <c r="K20" s="30">
        <f t="shared" si="10"/>
        <v>0</v>
      </c>
      <c r="L20" s="30">
        <f t="shared" si="11"/>
        <v>0</v>
      </c>
      <c r="M20" s="31">
        <f t="shared" si="12"/>
        <v>0</v>
      </c>
      <c r="N20" s="32">
        <f t="shared" si="13"/>
        <v>0</v>
      </c>
      <c r="P20" s="35">
        <f>Avril!P20+C20</f>
        <v>0</v>
      </c>
      <c r="Q20" s="36">
        <f>Avril!Q20+D20</f>
        <v>0</v>
      </c>
      <c r="R20" s="37">
        <f>Avril!R20+E20</f>
        <v>0</v>
      </c>
      <c r="S20" s="38">
        <f>Avril!S20+F20</f>
        <v>0</v>
      </c>
      <c r="T20" s="39">
        <f>Avril!T20+G20</f>
        <v>0</v>
      </c>
      <c r="U20" s="40">
        <f>Avril!U20+H20</f>
        <v>0</v>
      </c>
      <c r="V20" s="41">
        <f>Avril!V20+I20</f>
        <v>0</v>
      </c>
      <c r="W20" s="42">
        <f>Avril!W20+J20</f>
        <v>0</v>
      </c>
      <c r="X20" s="30">
        <f>Avril!X20+K20</f>
        <v>0</v>
      </c>
      <c r="Y20" s="30">
        <f>Avril!Y20+L20</f>
        <v>0</v>
      </c>
      <c r="Z20" s="31">
        <f>Avril!Z20+M20</f>
        <v>0</v>
      </c>
      <c r="AA20" s="43">
        <f>Avril!AA20+N20</f>
        <v>0</v>
      </c>
    </row>
    <row r="21" spans="1:27" ht="30" customHeight="1" x14ac:dyDescent="0.25">
      <c r="A21" s="34" t="str">
        <f t="shared" si="1"/>
        <v>DAVID</v>
      </c>
      <c r="C21" s="35">
        <f t="shared" si="2"/>
        <v>0</v>
      </c>
      <c r="D21" s="36">
        <f t="shared" si="3"/>
        <v>0</v>
      </c>
      <c r="E21" s="37">
        <f t="shared" si="4"/>
        <v>0</v>
      </c>
      <c r="F21" s="38">
        <f t="shared" si="5"/>
        <v>0</v>
      </c>
      <c r="G21" s="39">
        <f t="shared" si="6"/>
        <v>0</v>
      </c>
      <c r="H21" s="40">
        <f t="shared" si="7"/>
        <v>0</v>
      </c>
      <c r="I21" s="41">
        <f t="shared" si="8"/>
        <v>0</v>
      </c>
      <c r="J21" s="42">
        <f t="shared" si="9"/>
        <v>0</v>
      </c>
      <c r="K21" s="30">
        <f t="shared" si="10"/>
        <v>0</v>
      </c>
      <c r="L21" s="30">
        <f t="shared" si="11"/>
        <v>0</v>
      </c>
      <c r="M21" s="31">
        <f t="shared" si="12"/>
        <v>0</v>
      </c>
      <c r="N21" s="32">
        <f t="shared" si="13"/>
        <v>0</v>
      </c>
      <c r="P21" s="35">
        <f>Avril!P21+C21</f>
        <v>0</v>
      </c>
      <c r="Q21" s="36">
        <f>Avril!Q21+D21</f>
        <v>0</v>
      </c>
      <c r="R21" s="37">
        <f>Avril!R21+E21</f>
        <v>0</v>
      </c>
      <c r="S21" s="38">
        <f>Avril!S21+F21</f>
        <v>0</v>
      </c>
      <c r="T21" s="39">
        <f>Avril!T21+G21</f>
        <v>0</v>
      </c>
      <c r="U21" s="40">
        <f>Avril!U21+H21</f>
        <v>0</v>
      </c>
      <c r="V21" s="41">
        <f>Avril!V21+I21</f>
        <v>0</v>
      </c>
      <c r="W21" s="42">
        <f>Avril!W21+J21</f>
        <v>0</v>
      </c>
      <c r="X21" s="30">
        <f>Avril!X21+K21</f>
        <v>0</v>
      </c>
      <c r="Y21" s="30">
        <f>Avril!Y21+L21</f>
        <v>0</v>
      </c>
      <c r="Z21" s="31">
        <f>Avril!Z21+M21</f>
        <v>0</v>
      </c>
      <c r="AA21" s="43">
        <f>Avril!AA21+N21</f>
        <v>0</v>
      </c>
    </row>
    <row r="22" spans="1:27" ht="30" customHeight="1" x14ac:dyDescent="0.25">
      <c r="A22" s="34" t="str">
        <f t="shared" si="1"/>
        <v>ENZO</v>
      </c>
      <c r="C22" s="35">
        <f t="shared" si="2"/>
        <v>0</v>
      </c>
      <c r="D22" s="36">
        <f t="shared" si="3"/>
        <v>0</v>
      </c>
      <c r="E22" s="37">
        <f t="shared" si="4"/>
        <v>0</v>
      </c>
      <c r="F22" s="38">
        <f t="shared" si="5"/>
        <v>0</v>
      </c>
      <c r="G22" s="39">
        <f t="shared" si="6"/>
        <v>0</v>
      </c>
      <c r="H22" s="40">
        <f t="shared" si="7"/>
        <v>0</v>
      </c>
      <c r="I22" s="41">
        <f t="shared" si="8"/>
        <v>0</v>
      </c>
      <c r="J22" s="42">
        <f t="shared" si="9"/>
        <v>0</v>
      </c>
      <c r="K22" s="30">
        <f t="shared" si="10"/>
        <v>0</v>
      </c>
      <c r="L22" s="30">
        <f t="shared" si="11"/>
        <v>0</v>
      </c>
      <c r="M22" s="31">
        <f t="shared" si="12"/>
        <v>0</v>
      </c>
      <c r="N22" s="32">
        <f t="shared" si="13"/>
        <v>0</v>
      </c>
      <c r="P22" s="35">
        <f>Avril!P22+C22</f>
        <v>0</v>
      </c>
      <c r="Q22" s="36">
        <f>Avril!Q22+D22</f>
        <v>0</v>
      </c>
      <c r="R22" s="37">
        <f>Avril!R22+E22</f>
        <v>0</v>
      </c>
      <c r="S22" s="38">
        <f>Avril!S22+F22</f>
        <v>0</v>
      </c>
      <c r="T22" s="39">
        <f>Avril!T22+G22</f>
        <v>0</v>
      </c>
      <c r="U22" s="40">
        <f>Avril!U22+H22</f>
        <v>0</v>
      </c>
      <c r="V22" s="41">
        <f>Avril!V22+I22</f>
        <v>0</v>
      </c>
      <c r="W22" s="42">
        <f>Avril!W22+J22</f>
        <v>0</v>
      </c>
      <c r="X22" s="30">
        <f>Avril!X22+K22</f>
        <v>0</v>
      </c>
      <c r="Y22" s="30">
        <f>Avril!Y22+L22</f>
        <v>0</v>
      </c>
      <c r="Z22" s="31">
        <f>Avril!Z22+M22</f>
        <v>0</v>
      </c>
      <c r="AA22" s="43">
        <f>Avril!AA22+N22</f>
        <v>0</v>
      </c>
    </row>
    <row r="23" spans="1:27" ht="30" customHeight="1" x14ac:dyDescent="0.25">
      <c r="A23" s="34" t="str">
        <f t="shared" si="1"/>
        <v>FLORIAN</v>
      </c>
      <c r="C23" s="35">
        <f t="shared" si="2"/>
        <v>0</v>
      </c>
      <c r="D23" s="36">
        <f t="shared" si="3"/>
        <v>0</v>
      </c>
      <c r="E23" s="37">
        <f t="shared" si="4"/>
        <v>0</v>
      </c>
      <c r="F23" s="38">
        <f t="shared" si="5"/>
        <v>0</v>
      </c>
      <c r="G23" s="39">
        <f t="shared" si="6"/>
        <v>0</v>
      </c>
      <c r="H23" s="40">
        <f t="shared" si="7"/>
        <v>0</v>
      </c>
      <c r="I23" s="41">
        <f t="shared" si="8"/>
        <v>0</v>
      </c>
      <c r="J23" s="42">
        <f t="shared" si="9"/>
        <v>0</v>
      </c>
      <c r="K23" s="30">
        <f t="shared" si="10"/>
        <v>0</v>
      </c>
      <c r="L23" s="30">
        <f t="shared" si="11"/>
        <v>0</v>
      </c>
      <c r="M23" s="31">
        <f t="shared" si="12"/>
        <v>0</v>
      </c>
      <c r="N23" s="32">
        <f t="shared" si="13"/>
        <v>0</v>
      </c>
      <c r="P23" s="35">
        <f>Avril!P23+C23</f>
        <v>0</v>
      </c>
      <c r="Q23" s="36">
        <f>Avril!Q23+D23</f>
        <v>0</v>
      </c>
      <c r="R23" s="37">
        <f>Avril!R23+E23</f>
        <v>0</v>
      </c>
      <c r="S23" s="38">
        <f>Avril!S23+F23</f>
        <v>0</v>
      </c>
      <c r="T23" s="39">
        <f>Avril!T23+G23</f>
        <v>0</v>
      </c>
      <c r="U23" s="40">
        <f>Avril!U23+H23</f>
        <v>0</v>
      </c>
      <c r="V23" s="41">
        <f>Avril!V23+I23</f>
        <v>0</v>
      </c>
      <c r="W23" s="42">
        <f>Avril!W23+J23</f>
        <v>0</v>
      </c>
      <c r="X23" s="30">
        <f>Avril!X23+K23</f>
        <v>0</v>
      </c>
      <c r="Y23" s="30">
        <f>Avril!Y23+L23</f>
        <v>0</v>
      </c>
      <c r="Z23" s="31">
        <f>Avril!Z23+M23</f>
        <v>0</v>
      </c>
      <c r="AA23" s="43">
        <f>Avril!AA23+N23</f>
        <v>0</v>
      </c>
    </row>
    <row r="24" spans="1:27" ht="30" customHeight="1" x14ac:dyDescent="0.25">
      <c r="A24" s="34" t="str">
        <f t="shared" si="1"/>
        <v>JULIEN</v>
      </c>
      <c r="C24" s="35">
        <f t="shared" si="2"/>
        <v>0</v>
      </c>
      <c r="D24" s="36">
        <f t="shared" si="3"/>
        <v>0</v>
      </c>
      <c r="E24" s="37">
        <f t="shared" si="4"/>
        <v>0</v>
      </c>
      <c r="F24" s="38">
        <f t="shared" si="5"/>
        <v>0</v>
      </c>
      <c r="G24" s="39">
        <f t="shared" si="6"/>
        <v>0</v>
      </c>
      <c r="H24" s="40">
        <f t="shared" si="7"/>
        <v>0</v>
      </c>
      <c r="I24" s="41">
        <f t="shared" si="8"/>
        <v>0</v>
      </c>
      <c r="J24" s="42">
        <f t="shared" si="9"/>
        <v>0</v>
      </c>
      <c r="K24" s="30">
        <f t="shared" si="10"/>
        <v>0</v>
      </c>
      <c r="L24" s="30">
        <f t="shared" si="11"/>
        <v>0</v>
      </c>
      <c r="M24" s="31">
        <f t="shared" si="12"/>
        <v>0</v>
      </c>
      <c r="N24" s="32">
        <f t="shared" si="13"/>
        <v>0</v>
      </c>
      <c r="P24" s="35">
        <f>Avril!P24+C24</f>
        <v>0</v>
      </c>
      <c r="Q24" s="36">
        <f>Avril!Q24+D24</f>
        <v>0</v>
      </c>
      <c r="R24" s="37">
        <f>Avril!R24+E24</f>
        <v>0</v>
      </c>
      <c r="S24" s="38">
        <f>Avril!S24+F24</f>
        <v>0</v>
      </c>
      <c r="T24" s="39">
        <f>Avril!T24+G24</f>
        <v>0</v>
      </c>
      <c r="U24" s="40">
        <f>Avril!U24+H24</f>
        <v>0</v>
      </c>
      <c r="V24" s="41">
        <f>Avril!V24+I24</f>
        <v>0</v>
      </c>
      <c r="W24" s="42">
        <f>Avril!W24+J24</f>
        <v>0</v>
      </c>
      <c r="X24" s="30">
        <f>Avril!X24+K24</f>
        <v>0</v>
      </c>
      <c r="Y24" s="30">
        <f>Avril!Y24+L24</f>
        <v>0</v>
      </c>
      <c r="Z24" s="31">
        <f>Avril!Z24+M24</f>
        <v>0</v>
      </c>
      <c r="AA24" s="43">
        <f>Avril!AA24+N24</f>
        <v>0</v>
      </c>
    </row>
    <row r="25" spans="1:27" ht="30" customHeight="1" x14ac:dyDescent="0.25">
      <c r="A25" s="34" t="str">
        <f t="shared" si="1"/>
        <v>KEVIN</v>
      </c>
      <c r="C25" s="35">
        <f t="shared" si="2"/>
        <v>0</v>
      </c>
      <c r="D25" s="36">
        <f t="shared" si="3"/>
        <v>0</v>
      </c>
      <c r="E25" s="37">
        <f t="shared" si="4"/>
        <v>0</v>
      </c>
      <c r="F25" s="38">
        <f t="shared" si="5"/>
        <v>0</v>
      </c>
      <c r="G25" s="39">
        <f t="shared" si="6"/>
        <v>0</v>
      </c>
      <c r="H25" s="40">
        <f t="shared" si="7"/>
        <v>0</v>
      </c>
      <c r="I25" s="41">
        <f t="shared" si="8"/>
        <v>0</v>
      </c>
      <c r="J25" s="42">
        <f t="shared" si="9"/>
        <v>0</v>
      </c>
      <c r="K25" s="30">
        <f t="shared" si="10"/>
        <v>0</v>
      </c>
      <c r="L25" s="30">
        <f t="shared" si="11"/>
        <v>0</v>
      </c>
      <c r="M25" s="31">
        <f t="shared" si="12"/>
        <v>0</v>
      </c>
      <c r="N25" s="32">
        <f t="shared" si="13"/>
        <v>0</v>
      </c>
      <c r="P25" s="35">
        <f>Avril!P25+C25</f>
        <v>0</v>
      </c>
      <c r="Q25" s="36">
        <f>Avril!Q25+D25</f>
        <v>0</v>
      </c>
      <c r="R25" s="37">
        <f>Avril!R25+E25</f>
        <v>0</v>
      </c>
      <c r="S25" s="38">
        <f>Avril!S25+F25</f>
        <v>0</v>
      </c>
      <c r="T25" s="39">
        <f>Avril!T25+G25</f>
        <v>0</v>
      </c>
      <c r="U25" s="40">
        <f>Avril!U25+H25</f>
        <v>0</v>
      </c>
      <c r="V25" s="41">
        <f>Avril!V25+I25</f>
        <v>0</v>
      </c>
      <c r="W25" s="42">
        <f>Avril!W25+J25</f>
        <v>0</v>
      </c>
      <c r="X25" s="30">
        <f>Avril!X25+K25</f>
        <v>0</v>
      </c>
      <c r="Y25" s="30">
        <f>Avril!Y25+L25</f>
        <v>0</v>
      </c>
      <c r="Z25" s="31">
        <f>Avril!Z25+M25</f>
        <v>0</v>
      </c>
      <c r="AA25" s="43">
        <f>Avril!AA25+N25</f>
        <v>0</v>
      </c>
    </row>
    <row r="26" spans="1:27" ht="30" customHeight="1" x14ac:dyDescent="0.25">
      <c r="A26" s="34" t="str">
        <f t="shared" si="1"/>
        <v>LAURENT</v>
      </c>
      <c r="C26" s="35">
        <f t="shared" si="2"/>
        <v>0</v>
      </c>
      <c r="D26" s="36">
        <f t="shared" si="3"/>
        <v>0</v>
      </c>
      <c r="E26" s="37">
        <f t="shared" si="4"/>
        <v>0</v>
      </c>
      <c r="F26" s="38">
        <f t="shared" si="5"/>
        <v>0</v>
      </c>
      <c r="G26" s="39">
        <f t="shared" si="6"/>
        <v>0</v>
      </c>
      <c r="H26" s="40">
        <f t="shared" si="7"/>
        <v>0</v>
      </c>
      <c r="I26" s="41">
        <f t="shared" si="8"/>
        <v>0</v>
      </c>
      <c r="J26" s="42">
        <f t="shared" si="9"/>
        <v>0</v>
      </c>
      <c r="K26" s="30">
        <f t="shared" si="10"/>
        <v>0</v>
      </c>
      <c r="L26" s="30">
        <f t="shared" si="11"/>
        <v>0</v>
      </c>
      <c r="M26" s="31">
        <f t="shared" si="12"/>
        <v>0</v>
      </c>
      <c r="N26" s="32">
        <f t="shared" si="13"/>
        <v>0</v>
      </c>
      <c r="P26" s="35">
        <f>Avril!P26+C26</f>
        <v>0</v>
      </c>
      <c r="Q26" s="36">
        <f>Avril!Q26+D26</f>
        <v>0</v>
      </c>
      <c r="R26" s="37">
        <f>Avril!R26+E26</f>
        <v>0</v>
      </c>
      <c r="S26" s="38">
        <f>Avril!S26+F26</f>
        <v>0</v>
      </c>
      <c r="T26" s="39">
        <f>Avril!T26+G26</f>
        <v>0</v>
      </c>
      <c r="U26" s="40">
        <f>Avril!U26+H26</f>
        <v>0</v>
      </c>
      <c r="V26" s="41">
        <f>Avril!V26+I26</f>
        <v>0</v>
      </c>
      <c r="W26" s="42">
        <f>Avril!W26+J26</f>
        <v>0</v>
      </c>
      <c r="X26" s="30">
        <f>Avril!X26+K26</f>
        <v>0</v>
      </c>
      <c r="Y26" s="30">
        <f>Avril!Y26+L26</f>
        <v>0</v>
      </c>
      <c r="Z26" s="31">
        <f>Avril!Z26+M26</f>
        <v>0</v>
      </c>
      <c r="AA26" s="43">
        <f>Avril!AA26+N26</f>
        <v>0</v>
      </c>
    </row>
  </sheetData>
  <sheetProtection selectLockedCells="1" selectUnlockedCells="1"/>
  <mergeCells count="5">
    <mergeCell ref="C2:AA3"/>
    <mergeCell ref="AB2:AG3"/>
    <mergeCell ref="C5:AG5"/>
    <mergeCell ref="C16:N16"/>
    <mergeCell ref="P16:AA16"/>
  </mergeCells>
  <conditionalFormatting sqref="C4:AG4">
    <cfRule type="cellIs" priority="46" operator="equal">
      <formula>OR(WXB$4="F",WEEKDAY(WXB$4,2)&gt;5)</formula>
    </cfRule>
    <cfRule type="expression" dxfId="127" priority="48">
      <formula>WEEKDAY(C$4,2)&gt;5</formula>
    </cfRule>
  </conditionalFormatting>
  <conditionalFormatting sqref="C7:AG7">
    <cfRule type="cellIs" dxfId="126" priority="9" operator="equal">
      <formula>"AJ2"</formula>
    </cfRule>
  </conditionalFormatting>
  <conditionalFormatting sqref="C7:AG14">
    <cfRule type="cellIs" dxfId="125" priority="8" operator="equal">
      <formula>"AJ"</formula>
    </cfRule>
  </conditionalFormatting>
  <conditionalFormatting sqref="C6:AG6">
    <cfRule type="cellIs" dxfId="124" priority="10" operator="equal">
      <formula>"AJ"</formula>
    </cfRule>
  </conditionalFormatting>
  <conditionalFormatting sqref="C6:AG14">
    <cfRule type="cellIs" dxfId="123" priority="1" operator="equal">
      <formula>"I"</formula>
    </cfRule>
    <cfRule type="cellIs" dxfId="122" priority="2" operator="equal">
      <formula>"P"</formula>
    </cfRule>
    <cfRule type="cellIs" dxfId="121" priority="3" operator="equal">
      <formula>"T"</formula>
    </cfRule>
    <cfRule type="cellIs" dxfId="120" priority="4" operator="equal">
      <formula>"R"</formula>
    </cfRule>
    <cfRule type="cellIs" dxfId="119" priority="5" operator="equal">
      <formula>"AR"</formula>
    </cfRule>
    <cfRule type="cellIs" dxfId="118" priority="6" operator="equal">
      <formula>"DA"</formula>
    </cfRule>
    <cfRule type="cellIs" dxfId="117" priority="7" operator="equal">
      <formula>"AN"</formula>
    </cfRule>
    <cfRule type="cellIs" dxfId="116" priority="11" operator="equal">
      <formula>"RN2"</formula>
    </cfRule>
    <cfRule type="cellIs" dxfId="115" priority="12" operator="equal">
      <formula>"RJ2"</formula>
    </cfRule>
    <cfRule type="cellIs" dxfId="114" priority="13" operator="equal">
      <formula>"RN1"</formula>
    </cfRule>
    <cfRule type="cellIs" dxfId="113" priority="14" operator="equal">
      <formula>"RJ1"</formula>
    </cfRule>
    <cfRule type="expression" dxfId="112" priority="15">
      <formula>WEEKDAY(C$4,2)&gt;5</formula>
    </cfRule>
  </conditionalFormatting>
  <printOptions verticalCentered="1"/>
  <pageMargins left="0" right="0" top="0" bottom="0" header="0" footer="0"/>
  <pageSetup scale="96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Liste!$C$1:$C$9</xm:f>
          </x14:formula1>
          <xm:sqref>A6:A14</xm:sqref>
        </x14:dataValidation>
        <x14:dataValidation type="list" allowBlank="1">
          <x14:formula1>
            <xm:f>Liste!$D$1:$D$13</xm:f>
          </x14:formula1>
          <xm:sqref>C6:AG14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AS26"/>
  <sheetViews>
    <sheetView showGridLines="0" zoomScaleNormal="100" workbookViewId="0">
      <selection activeCell="C18" sqref="C18:N26"/>
    </sheetView>
  </sheetViews>
  <sheetFormatPr baseColWidth="10" defaultColWidth="11.42578125" defaultRowHeight="15" x14ac:dyDescent="0.25"/>
  <cols>
    <col min="1" max="1" width="16.28515625" style="1" customWidth="1"/>
    <col min="2" max="33" width="3.85546875" style="1" customWidth="1"/>
    <col min="34" max="35" width="13.42578125" style="7" customWidth="1"/>
    <col min="36" max="36" width="20" style="7" customWidth="1"/>
    <col min="37" max="37" width="20.7109375" style="7" customWidth="1"/>
    <col min="38" max="45" width="3.85546875" style="7" customWidth="1"/>
    <col min="46" max="101" width="3.85546875" style="1" customWidth="1"/>
    <col min="102" max="16384" width="11.42578125" style="1"/>
  </cols>
  <sheetData>
    <row r="1" spans="1:45" ht="0.75" customHeight="1" x14ac:dyDescent="0.25">
      <c r="A1" s="18">
        <v>6</v>
      </c>
      <c r="B1" s="2"/>
      <c r="C1" s="11" t="s">
        <v>0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45" ht="15" customHeight="1" x14ac:dyDescent="0.25">
      <c r="A2" s="17">
        <f>Janvier!$A$2</f>
        <v>3</v>
      </c>
      <c r="B2" s="3"/>
      <c r="C2" s="44" t="s">
        <v>6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6"/>
      <c r="AB2" s="50">
        <f>Janvier!$C$4</f>
        <v>43101</v>
      </c>
      <c r="AC2" s="51"/>
      <c r="AD2" s="51"/>
      <c r="AE2" s="51"/>
      <c r="AF2" s="51"/>
      <c r="AG2" s="52"/>
      <c r="AN2" s="1"/>
      <c r="AO2" s="1"/>
      <c r="AP2" s="1"/>
      <c r="AQ2" s="1"/>
      <c r="AR2" s="1"/>
      <c r="AS2" s="1"/>
    </row>
    <row r="3" spans="1:45" ht="15" customHeight="1" x14ac:dyDescent="0.25">
      <c r="A3" s="16"/>
      <c r="B3" s="6"/>
      <c r="C3" s="47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9"/>
      <c r="AB3" s="53"/>
      <c r="AC3" s="54"/>
      <c r="AD3" s="54"/>
      <c r="AE3" s="54"/>
      <c r="AF3" s="54"/>
      <c r="AG3" s="55"/>
      <c r="AN3" s="1"/>
      <c r="AO3" s="1"/>
      <c r="AP3" s="1"/>
      <c r="AQ3" s="1"/>
      <c r="AR3" s="1"/>
      <c r="AS3" s="1"/>
    </row>
    <row r="4" spans="1:45" ht="64.5" customHeight="1" x14ac:dyDescent="0.25">
      <c r="A4" s="14"/>
      <c r="B4" s="4"/>
      <c r="C4" s="9">
        <f>DATE(A2+2015,A1,1)</f>
        <v>43252</v>
      </c>
      <c r="D4" s="9">
        <f t="shared" ref="D4:AD4" si="0">C4+1</f>
        <v>43253</v>
      </c>
      <c r="E4" s="9">
        <f t="shared" si="0"/>
        <v>43254</v>
      </c>
      <c r="F4" s="9">
        <f t="shared" si="0"/>
        <v>43255</v>
      </c>
      <c r="G4" s="9">
        <f t="shared" si="0"/>
        <v>43256</v>
      </c>
      <c r="H4" s="9">
        <f t="shared" si="0"/>
        <v>43257</v>
      </c>
      <c r="I4" s="9">
        <f t="shared" si="0"/>
        <v>43258</v>
      </c>
      <c r="J4" s="9">
        <f t="shared" si="0"/>
        <v>43259</v>
      </c>
      <c r="K4" s="9">
        <f t="shared" si="0"/>
        <v>43260</v>
      </c>
      <c r="L4" s="9">
        <f t="shared" si="0"/>
        <v>43261</v>
      </c>
      <c r="M4" s="9">
        <f t="shared" si="0"/>
        <v>43262</v>
      </c>
      <c r="N4" s="9">
        <f t="shared" si="0"/>
        <v>43263</v>
      </c>
      <c r="O4" s="9">
        <f t="shared" si="0"/>
        <v>43264</v>
      </c>
      <c r="P4" s="9">
        <f t="shared" si="0"/>
        <v>43265</v>
      </c>
      <c r="Q4" s="9">
        <f t="shared" si="0"/>
        <v>43266</v>
      </c>
      <c r="R4" s="9">
        <f t="shared" si="0"/>
        <v>43267</v>
      </c>
      <c r="S4" s="9">
        <f t="shared" si="0"/>
        <v>43268</v>
      </c>
      <c r="T4" s="9">
        <f t="shared" si="0"/>
        <v>43269</v>
      </c>
      <c r="U4" s="9">
        <f t="shared" si="0"/>
        <v>43270</v>
      </c>
      <c r="V4" s="9">
        <f t="shared" si="0"/>
        <v>43271</v>
      </c>
      <c r="W4" s="9">
        <f t="shared" si="0"/>
        <v>43272</v>
      </c>
      <c r="X4" s="9">
        <f t="shared" si="0"/>
        <v>43273</v>
      </c>
      <c r="Y4" s="9">
        <f t="shared" si="0"/>
        <v>43274</v>
      </c>
      <c r="Z4" s="9">
        <f t="shared" si="0"/>
        <v>43275</v>
      </c>
      <c r="AA4" s="9">
        <f t="shared" si="0"/>
        <v>43276</v>
      </c>
      <c r="AB4" s="9">
        <f t="shared" si="0"/>
        <v>43277</v>
      </c>
      <c r="AC4" s="9">
        <f t="shared" si="0"/>
        <v>43278</v>
      </c>
      <c r="AD4" s="9">
        <f t="shared" si="0"/>
        <v>43279</v>
      </c>
      <c r="AE4" s="9">
        <f>IF(AD4="","",IF(MONTH(AD4+1)=MONTH(AD4),AD4+1,""))</f>
        <v>43280</v>
      </c>
      <c r="AF4" s="9">
        <f>IF(AE4="","",IF(MONTH(AE4+1)=MONTH(AE4),AE4+1,""))</f>
        <v>43281</v>
      </c>
      <c r="AG4" s="9" t="str">
        <f>IF(AF4="","",IF(MONTH(AF4+1)=MONTH(AF4),AF4+1,""))</f>
        <v/>
      </c>
      <c r="AN4" s="1"/>
      <c r="AO4" s="1"/>
      <c r="AP4" s="1"/>
      <c r="AQ4" s="1"/>
      <c r="AR4" s="1"/>
      <c r="AS4" s="1"/>
    </row>
    <row r="5" spans="1:45" ht="31.5" customHeight="1" x14ac:dyDescent="0.25">
      <c r="A5" s="5"/>
      <c r="B5" s="6"/>
      <c r="C5" s="56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8"/>
      <c r="AN5" s="1"/>
      <c r="AO5" s="1"/>
      <c r="AP5" s="1"/>
      <c r="AQ5" s="1"/>
      <c r="AR5" s="1"/>
      <c r="AS5" s="1"/>
    </row>
    <row r="6" spans="1:45" ht="30" customHeight="1" x14ac:dyDescent="0.25">
      <c r="A6" s="10" t="str">
        <f>Mai!A6</f>
        <v>ANTOINE</v>
      </c>
      <c r="B6" s="8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N6" s="1"/>
      <c r="AO6" s="1"/>
      <c r="AP6" s="1"/>
      <c r="AQ6" s="1"/>
      <c r="AR6" s="1"/>
      <c r="AS6" s="1"/>
    </row>
    <row r="7" spans="1:45" ht="30" customHeight="1" x14ac:dyDescent="0.25">
      <c r="A7" s="10" t="str">
        <f>Mai!A7</f>
        <v>BERNARD</v>
      </c>
      <c r="B7" s="8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N7" s="1"/>
      <c r="AO7" s="1"/>
      <c r="AP7" s="1"/>
      <c r="AQ7" s="1"/>
      <c r="AR7" s="1"/>
      <c r="AS7" s="1"/>
    </row>
    <row r="8" spans="1:45" ht="30" customHeight="1" x14ac:dyDescent="0.25">
      <c r="A8" s="10" t="str">
        <f>Mai!A8</f>
        <v>CHRIS</v>
      </c>
      <c r="B8" s="8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N8" s="1"/>
      <c r="AO8" s="1"/>
      <c r="AP8" s="1"/>
      <c r="AQ8" s="1"/>
      <c r="AR8" s="1"/>
      <c r="AS8" s="1"/>
    </row>
    <row r="9" spans="1:45" ht="30" customHeight="1" x14ac:dyDescent="0.25">
      <c r="A9" s="10" t="str">
        <f>Mai!A9</f>
        <v>DAVID</v>
      </c>
      <c r="B9" s="8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N9" s="1"/>
      <c r="AO9" s="1"/>
      <c r="AP9" s="1"/>
      <c r="AQ9" s="1"/>
      <c r="AR9" s="1"/>
      <c r="AS9" s="1"/>
    </row>
    <row r="10" spans="1:45" ht="30" customHeight="1" x14ac:dyDescent="0.25">
      <c r="A10" s="10" t="str">
        <f>Mai!A10</f>
        <v>ENZO</v>
      </c>
      <c r="B10" s="8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N10" s="1"/>
      <c r="AO10" s="1"/>
      <c r="AP10" s="1"/>
      <c r="AQ10" s="1"/>
      <c r="AR10" s="1"/>
      <c r="AS10" s="1"/>
    </row>
    <row r="11" spans="1:45" ht="30" customHeight="1" x14ac:dyDescent="0.25">
      <c r="A11" s="10" t="str">
        <f>Mai!A11</f>
        <v>FLORIAN</v>
      </c>
      <c r="B11" s="8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N11" s="1"/>
      <c r="AO11" s="1"/>
      <c r="AP11" s="1"/>
      <c r="AQ11" s="1"/>
      <c r="AR11" s="1"/>
      <c r="AS11" s="1"/>
    </row>
    <row r="12" spans="1:45" ht="30" customHeight="1" x14ac:dyDescent="0.25">
      <c r="A12" s="10" t="str">
        <f>Mai!A12</f>
        <v>JULIEN</v>
      </c>
      <c r="B12" s="8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N12" s="1"/>
      <c r="AO12" s="1"/>
      <c r="AP12" s="1"/>
      <c r="AQ12" s="1"/>
      <c r="AR12" s="1"/>
      <c r="AS12" s="1"/>
    </row>
    <row r="13" spans="1:45" ht="30" customHeight="1" x14ac:dyDescent="0.25">
      <c r="A13" s="10" t="str">
        <f>Mai!A13</f>
        <v>KEVIN</v>
      </c>
      <c r="B13" s="8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N13" s="1"/>
      <c r="AO13" s="1"/>
      <c r="AP13" s="1"/>
      <c r="AQ13" s="1"/>
      <c r="AR13" s="1"/>
      <c r="AS13" s="1"/>
    </row>
    <row r="14" spans="1:45" ht="30" customHeight="1" x14ac:dyDescent="0.25">
      <c r="A14" s="10" t="str">
        <f>Mai!A14</f>
        <v>LAURENT</v>
      </c>
      <c r="B14" s="8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N14" s="1"/>
      <c r="AO14" s="1"/>
      <c r="AP14" s="1"/>
      <c r="AQ14" s="1"/>
      <c r="AR14" s="1"/>
      <c r="AS14" s="1"/>
    </row>
    <row r="15" spans="1:45" ht="6.75" customHeight="1" x14ac:dyDescent="0.25"/>
    <row r="16" spans="1:45" x14ac:dyDescent="0.25">
      <c r="C16" s="59" t="s">
        <v>24</v>
      </c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1"/>
      <c r="P16" s="62" t="s">
        <v>25</v>
      </c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4"/>
    </row>
    <row r="17" spans="1:27" ht="30" customHeight="1" x14ac:dyDescent="0.25">
      <c r="C17" s="21" t="s">
        <v>37</v>
      </c>
      <c r="D17" s="22" t="s">
        <v>38</v>
      </c>
      <c r="E17" s="23" t="s">
        <v>39</v>
      </c>
      <c r="F17" s="24" t="s">
        <v>48</v>
      </c>
      <c r="G17" s="25" t="s">
        <v>41</v>
      </c>
      <c r="H17" s="26" t="s">
        <v>42</v>
      </c>
      <c r="I17" s="27" t="s">
        <v>43</v>
      </c>
      <c r="J17" s="28" t="s">
        <v>44</v>
      </c>
      <c r="K17" s="29" t="s">
        <v>23</v>
      </c>
      <c r="L17" s="30" t="s">
        <v>45</v>
      </c>
      <c r="M17" s="31" t="s">
        <v>46</v>
      </c>
      <c r="N17" s="32" t="s">
        <v>47</v>
      </c>
      <c r="P17" s="21" t="s">
        <v>37</v>
      </c>
      <c r="Q17" s="22" t="s">
        <v>38</v>
      </c>
      <c r="R17" s="23" t="s">
        <v>39</v>
      </c>
      <c r="S17" s="24" t="s">
        <v>48</v>
      </c>
      <c r="T17" s="25" t="s">
        <v>41</v>
      </c>
      <c r="U17" s="26" t="s">
        <v>42</v>
      </c>
      <c r="V17" s="27" t="s">
        <v>43</v>
      </c>
      <c r="W17" s="28" t="s">
        <v>44</v>
      </c>
      <c r="X17" s="29" t="s">
        <v>23</v>
      </c>
      <c r="Y17" s="30" t="s">
        <v>45</v>
      </c>
      <c r="Z17" s="31" t="s">
        <v>46</v>
      </c>
      <c r="AA17" s="32" t="s">
        <v>47</v>
      </c>
    </row>
    <row r="18" spans="1:27" ht="30" customHeight="1" x14ac:dyDescent="0.25">
      <c r="A18" s="34" t="str">
        <f t="shared" ref="A18:A26" si="1">A6</f>
        <v>ANTOINE</v>
      </c>
      <c r="C18" s="35">
        <f>COUNTIF(C6:AG6,"A")+COUNTIF(C6:AG6,"DA")*0.5</f>
        <v>0</v>
      </c>
      <c r="D18" s="36">
        <f>COUNTIF(C6:AG6,"B")+COUNTIF(C6:AG6,"DB")*0.5</f>
        <v>0</v>
      </c>
      <c r="E18" s="37">
        <f>COUNTIF(C6:AG6,"C")+COUNTIF(C6:AG6,"DC")*0.5</f>
        <v>0</v>
      </c>
      <c r="F18" s="38">
        <f>COUNTIF(C6:AG6,"D")+COUNTIF(C6:AG6,"DD")*0.5</f>
        <v>0</v>
      </c>
      <c r="G18" s="39">
        <f>COUNTIF(D6:AH6,"E")+COUNTIF(D6:AH6,"DE")*0.5</f>
        <v>0</v>
      </c>
      <c r="H18" s="40">
        <f>COUNTIF(C6:AG6,"F")+COUNTIF(C6:AG6,"DF")*0.5+COUNTIF(C6:AG6,"AF")+COUNTIF(C6:AG6,"DF")*0.5</f>
        <v>0</v>
      </c>
      <c r="I18" s="41">
        <f>COUNTIF(C6:AG6,"G")+COUNTIF(C6:AG6,"DG")*0.5</f>
        <v>0</v>
      </c>
      <c r="J18" s="42">
        <f>COUNTIF(D6:AH6,"H")+COUNTIF(D6:AH6,"DH")*0.5</f>
        <v>0</v>
      </c>
      <c r="K18" s="30">
        <f>COUNTIF(C6:AG6,"I")+COUNTIF(C6:AG6,"DI")*0.5</f>
        <v>0</v>
      </c>
      <c r="L18" s="30">
        <f>COUNTIF(C6:AG6,"J")+COUNTIF(C6:AG6,"DJ")*0.5</f>
        <v>0</v>
      </c>
      <c r="M18" s="31">
        <f>COUNTIF(C6:AG6,"K")+COUNTIF(C6:AG6,"DK")*0.5</f>
        <v>0</v>
      </c>
      <c r="N18" s="32">
        <f>COUNTIF(C6:AG6,"L")+COUNTIF(C6:AG6,"DL")*0.5</f>
        <v>0</v>
      </c>
      <c r="P18" s="35">
        <f>Mai!P18+C18</f>
        <v>3</v>
      </c>
      <c r="Q18" s="36">
        <f>Mai!Q18+D18</f>
        <v>6</v>
      </c>
      <c r="R18" s="37">
        <f>Mai!R18+E18</f>
        <v>5</v>
      </c>
      <c r="S18" s="38">
        <f>Mai!S18+F18</f>
        <v>1</v>
      </c>
      <c r="T18" s="39">
        <f>Mai!T18+G18</f>
        <v>0</v>
      </c>
      <c r="U18" s="40">
        <f>Mai!U18+H18</f>
        <v>0</v>
      </c>
      <c r="V18" s="41">
        <f>Mai!V18+I18</f>
        <v>0</v>
      </c>
      <c r="W18" s="42">
        <f>Mai!W18+J18</f>
        <v>0</v>
      </c>
      <c r="X18" s="30">
        <f>Mai!X18+K18</f>
        <v>0</v>
      </c>
      <c r="Y18" s="30">
        <f>Mai!Y18+L18</f>
        <v>0</v>
      </c>
      <c r="Z18" s="31">
        <f>Mai!Z18+M18</f>
        <v>0</v>
      </c>
      <c r="AA18" s="43">
        <f>Mai!AA18+N18</f>
        <v>0</v>
      </c>
    </row>
    <row r="19" spans="1:27" ht="30" customHeight="1" x14ac:dyDescent="0.25">
      <c r="A19" s="34" t="str">
        <f t="shared" si="1"/>
        <v>BERNARD</v>
      </c>
      <c r="C19" s="35">
        <f t="shared" ref="C19:C26" si="2">COUNTIF(C7:AG7,"A")+COUNTIF(C7:AG7,"DA")*0.5</f>
        <v>0</v>
      </c>
      <c r="D19" s="36">
        <f t="shared" ref="D19:D26" si="3">COUNTIF(C7:AG7,"B")+COUNTIF(C7:AG7,"DB")*0.5</f>
        <v>0</v>
      </c>
      <c r="E19" s="37">
        <f t="shared" ref="E19:E26" si="4">COUNTIF(C7:AG7,"C")+COUNTIF(C7:AG7,"DC")*0.5</f>
        <v>0</v>
      </c>
      <c r="F19" s="38">
        <f t="shared" ref="F19:F26" si="5">COUNTIF(C7:AG7,"D")+COUNTIF(C7:AG7,"DD")*0.5</f>
        <v>0</v>
      </c>
      <c r="G19" s="39">
        <f t="shared" ref="G19:G26" si="6">COUNTIF(D7:AH7,"E")+COUNTIF(D7:AH7,"DE")*0.5</f>
        <v>0</v>
      </c>
      <c r="H19" s="40">
        <f t="shared" ref="H19:H26" si="7">COUNTIF(C7:AG7,"F")+COUNTIF(C7:AG7,"DF")*0.5+COUNTIF(C7:AG7,"AF")+COUNTIF(C7:AG7,"DF")*0.5</f>
        <v>0</v>
      </c>
      <c r="I19" s="41">
        <f t="shared" ref="I19:I26" si="8">COUNTIF(C7:AG7,"G")+COUNTIF(C7:AG7,"DG")*0.5</f>
        <v>0</v>
      </c>
      <c r="J19" s="42">
        <f t="shared" ref="J19:J26" si="9">COUNTIF(D7:AH7,"H")+COUNTIF(D7:AH7,"DH")*0.5</f>
        <v>0</v>
      </c>
      <c r="K19" s="30">
        <f t="shared" ref="K19:K26" si="10">COUNTIF(C7:AG7,"I")+COUNTIF(C7:AG7,"DI")*0.5</f>
        <v>0</v>
      </c>
      <c r="L19" s="30">
        <f t="shared" ref="L19:L26" si="11">COUNTIF(C7:AG7,"J")+COUNTIF(C7:AG7,"DJ")*0.5</f>
        <v>0</v>
      </c>
      <c r="M19" s="31">
        <f t="shared" ref="M19:M26" si="12">COUNTIF(C7:AG7,"K")+COUNTIF(C7:AG7,"DK")*0.5</f>
        <v>0</v>
      </c>
      <c r="N19" s="32">
        <f t="shared" ref="N19:N26" si="13">COUNTIF(C7:AG7,"L")+COUNTIF(C7:AG7,"DL")*0.5</f>
        <v>0</v>
      </c>
      <c r="P19" s="35">
        <f>Mai!P19+C19</f>
        <v>0</v>
      </c>
      <c r="Q19" s="36">
        <f>Mai!Q19+D19</f>
        <v>0</v>
      </c>
      <c r="R19" s="37">
        <f>Mai!R19+E19</f>
        <v>0</v>
      </c>
      <c r="S19" s="38">
        <f>Mai!S19+F19</f>
        <v>0</v>
      </c>
      <c r="T19" s="39">
        <f>Mai!T19+G19</f>
        <v>0</v>
      </c>
      <c r="U19" s="40">
        <f>Mai!U19+H19</f>
        <v>4</v>
      </c>
      <c r="V19" s="41">
        <f>Mai!V19+I19</f>
        <v>3</v>
      </c>
      <c r="W19" s="42">
        <f>Mai!W19+J19</f>
        <v>1</v>
      </c>
      <c r="X19" s="30">
        <f>Mai!X19+K19</f>
        <v>0</v>
      </c>
      <c r="Y19" s="30">
        <f>Mai!Y19+L19</f>
        <v>0</v>
      </c>
      <c r="Z19" s="31">
        <f>Mai!Z19+M19</f>
        <v>0</v>
      </c>
      <c r="AA19" s="43">
        <f>Mai!AA19+N19</f>
        <v>0</v>
      </c>
    </row>
    <row r="20" spans="1:27" ht="30" customHeight="1" x14ac:dyDescent="0.25">
      <c r="A20" s="34" t="str">
        <f t="shared" si="1"/>
        <v>CHRIS</v>
      </c>
      <c r="C20" s="35">
        <f t="shared" si="2"/>
        <v>0</v>
      </c>
      <c r="D20" s="36">
        <f t="shared" si="3"/>
        <v>0</v>
      </c>
      <c r="E20" s="37">
        <f t="shared" si="4"/>
        <v>0</v>
      </c>
      <c r="F20" s="38">
        <f t="shared" si="5"/>
        <v>0</v>
      </c>
      <c r="G20" s="39">
        <f t="shared" si="6"/>
        <v>0</v>
      </c>
      <c r="H20" s="40">
        <f t="shared" si="7"/>
        <v>0</v>
      </c>
      <c r="I20" s="41">
        <f t="shared" si="8"/>
        <v>0</v>
      </c>
      <c r="J20" s="42">
        <f t="shared" si="9"/>
        <v>0</v>
      </c>
      <c r="K20" s="30">
        <f t="shared" si="10"/>
        <v>0</v>
      </c>
      <c r="L20" s="30">
        <f t="shared" si="11"/>
        <v>0</v>
      </c>
      <c r="M20" s="31">
        <f t="shared" si="12"/>
        <v>0</v>
      </c>
      <c r="N20" s="32">
        <f t="shared" si="13"/>
        <v>0</v>
      </c>
      <c r="P20" s="35">
        <f>Mai!P20+C20</f>
        <v>0</v>
      </c>
      <c r="Q20" s="36">
        <f>Mai!Q20+D20</f>
        <v>0</v>
      </c>
      <c r="R20" s="37">
        <f>Mai!R20+E20</f>
        <v>0</v>
      </c>
      <c r="S20" s="38">
        <f>Mai!S20+F20</f>
        <v>0</v>
      </c>
      <c r="T20" s="39">
        <f>Mai!T20+G20</f>
        <v>0</v>
      </c>
      <c r="U20" s="40">
        <f>Mai!U20+H20</f>
        <v>0</v>
      </c>
      <c r="V20" s="41">
        <f>Mai!V20+I20</f>
        <v>0</v>
      </c>
      <c r="W20" s="42">
        <f>Mai!W20+J20</f>
        <v>0</v>
      </c>
      <c r="X20" s="30">
        <f>Mai!X20+K20</f>
        <v>0</v>
      </c>
      <c r="Y20" s="30">
        <f>Mai!Y20+L20</f>
        <v>0</v>
      </c>
      <c r="Z20" s="31">
        <f>Mai!Z20+M20</f>
        <v>0</v>
      </c>
      <c r="AA20" s="43">
        <f>Mai!AA20+N20</f>
        <v>0</v>
      </c>
    </row>
    <row r="21" spans="1:27" ht="30" customHeight="1" x14ac:dyDescent="0.25">
      <c r="A21" s="34" t="str">
        <f t="shared" si="1"/>
        <v>DAVID</v>
      </c>
      <c r="C21" s="35">
        <f t="shared" si="2"/>
        <v>0</v>
      </c>
      <c r="D21" s="36">
        <f t="shared" si="3"/>
        <v>0</v>
      </c>
      <c r="E21" s="37">
        <f t="shared" si="4"/>
        <v>0</v>
      </c>
      <c r="F21" s="38">
        <f t="shared" si="5"/>
        <v>0</v>
      </c>
      <c r="G21" s="39">
        <f t="shared" si="6"/>
        <v>0</v>
      </c>
      <c r="H21" s="40">
        <f t="shared" si="7"/>
        <v>0</v>
      </c>
      <c r="I21" s="41">
        <f t="shared" si="8"/>
        <v>0</v>
      </c>
      <c r="J21" s="42">
        <f t="shared" si="9"/>
        <v>0</v>
      </c>
      <c r="K21" s="30">
        <f t="shared" si="10"/>
        <v>0</v>
      </c>
      <c r="L21" s="30">
        <f t="shared" si="11"/>
        <v>0</v>
      </c>
      <c r="M21" s="31">
        <f t="shared" si="12"/>
        <v>0</v>
      </c>
      <c r="N21" s="32">
        <f t="shared" si="13"/>
        <v>0</v>
      </c>
      <c r="P21" s="35">
        <f>Mai!P21+C21</f>
        <v>0</v>
      </c>
      <c r="Q21" s="36">
        <f>Mai!Q21+D21</f>
        <v>0</v>
      </c>
      <c r="R21" s="37">
        <f>Mai!R21+E21</f>
        <v>0</v>
      </c>
      <c r="S21" s="38">
        <f>Mai!S21+F21</f>
        <v>0</v>
      </c>
      <c r="T21" s="39">
        <f>Mai!T21+G21</f>
        <v>0</v>
      </c>
      <c r="U21" s="40">
        <f>Mai!U21+H21</f>
        <v>0</v>
      </c>
      <c r="V21" s="41">
        <f>Mai!V21+I21</f>
        <v>0</v>
      </c>
      <c r="W21" s="42">
        <f>Mai!W21+J21</f>
        <v>0</v>
      </c>
      <c r="X21" s="30">
        <f>Mai!X21+K21</f>
        <v>0</v>
      </c>
      <c r="Y21" s="30">
        <f>Mai!Y21+L21</f>
        <v>0</v>
      </c>
      <c r="Z21" s="31">
        <f>Mai!Z21+M21</f>
        <v>0</v>
      </c>
      <c r="AA21" s="43">
        <f>Mai!AA21+N21</f>
        <v>0</v>
      </c>
    </row>
    <row r="22" spans="1:27" ht="30" customHeight="1" x14ac:dyDescent="0.25">
      <c r="A22" s="34" t="str">
        <f t="shared" si="1"/>
        <v>ENZO</v>
      </c>
      <c r="C22" s="35">
        <f t="shared" si="2"/>
        <v>0</v>
      </c>
      <c r="D22" s="36">
        <f t="shared" si="3"/>
        <v>0</v>
      </c>
      <c r="E22" s="37">
        <f t="shared" si="4"/>
        <v>0</v>
      </c>
      <c r="F22" s="38">
        <f t="shared" si="5"/>
        <v>0</v>
      </c>
      <c r="G22" s="39">
        <f t="shared" si="6"/>
        <v>0</v>
      </c>
      <c r="H22" s="40">
        <f t="shared" si="7"/>
        <v>0</v>
      </c>
      <c r="I22" s="41">
        <f t="shared" si="8"/>
        <v>0</v>
      </c>
      <c r="J22" s="42">
        <f t="shared" si="9"/>
        <v>0</v>
      </c>
      <c r="K22" s="30">
        <f t="shared" si="10"/>
        <v>0</v>
      </c>
      <c r="L22" s="30">
        <f t="shared" si="11"/>
        <v>0</v>
      </c>
      <c r="M22" s="31">
        <f t="shared" si="12"/>
        <v>0</v>
      </c>
      <c r="N22" s="32">
        <f t="shared" si="13"/>
        <v>0</v>
      </c>
      <c r="P22" s="35">
        <f>Mai!P22+C22</f>
        <v>0</v>
      </c>
      <c r="Q22" s="36">
        <f>Mai!Q22+D22</f>
        <v>0</v>
      </c>
      <c r="R22" s="37">
        <f>Mai!R22+E22</f>
        <v>0</v>
      </c>
      <c r="S22" s="38">
        <f>Mai!S22+F22</f>
        <v>0</v>
      </c>
      <c r="T22" s="39">
        <f>Mai!T22+G22</f>
        <v>0</v>
      </c>
      <c r="U22" s="40">
        <f>Mai!U22+H22</f>
        <v>0</v>
      </c>
      <c r="V22" s="41">
        <f>Mai!V22+I22</f>
        <v>0</v>
      </c>
      <c r="W22" s="42">
        <f>Mai!W22+J22</f>
        <v>0</v>
      </c>
      <c r="X22" s="30">
        <f>Mai!X22+K22</f>
        <v>0</v>
      </c>
      <c r="Y22" s="30">
        <f>Mai!Y22+L22</f>
        <v>0</v>
      </c>
      <c r="Z22" s="31">
        <f>Mai!Z22+M22</f>
        <v>0</v>
      </c>
      <c r="AA22" s="43">
        <f>Mai!AA22+N22</f>
        <v>0</v>
      </c>
    </row>
    <row r="23" spans="1:27" ht="30" customHeight="1" x14ac:dyDescent="0.25">
      <c r="A23" s="34" t="str">
        <f t="shared" si="1"/>
        <v>FLORIAN</v>
      </c>
      <c r="C23" s="35">
        <f t="shared" si="2"/>
        <v>0</v>
      </c>
      <c r="D23" s="36">
        <f t="shared" si="3"/>
        <v>0</v>
      </c>
      <c r="E23" s="37">
        <f t="shared" si="4"/>
        <v>0</v>
      </c>
      <c r="F23" s="38">
        <f t="shared" si="5"/>
        <v>0</v>
      </c>
      <c r="G23" s="39">
        <f t="shared" si="6"/>
        <v>0</v>
      </c>
      <c r="H23" s="40">
        <f t="shared" si="7"/>
        <v>0</v>
      </c>
      <c r="I23" s="41">
        <f t="shared" si="8"/>
        <v>0</v>
      </c>
      <c r="J23" s="42">
        <f t="shared" si="9"/>
        <v>0</v>
      </c>
      <c r="K23" s="30">
        <f t="shared" si="10"/>
        <v>0</v>
      </c>
      <c r="L23" s="30">
        <f t="shared" si="11"/>
        <v>0</v>
      </c>
      <c r="M23" s="31">
        <f t="shared" si="12"/>
        <v>0</v>
      </c>
      <c r="N23" s="32">
        <f t="shared" si="13"/>
        <v>0</v>
      </c>
      <c r="P23" s="35">
        <f>Mai!P23+C23</f>
        <v>0</v>
      </c>
      <c r="Q23" s="36">
        <f>Mai!Q23+D23</f>
        <v>0</v>
      </c>
      <c r="R23" s="37">
        <f>Mai!R23+E23</f>
        <v>0</v>
      </c>
      <c r="S23" s="38">
        <f>Mai!S23+F23</f>
        <v>0</v>
      </c>
      <c r="T23" s="39">
        <f>Mai!T23+G23</f>
        <v>0</v>
      </c>
      <c r="U23" s="40">
        <f>Mai!U23+H23</f>
        <v>0</v>
      </c>
      <c r="V23" s="41">
        <f>Mai!V23+I23</f>
        <v>0</v>
      </c>
      <c r="W23" s="42">
        <f>Mai!W23+J23</f>
        <v>0</v>
      </c>
      <c r="X23" s="30">
        <f>Mai!X23+K23</f>
        <v>0</v>
      </c>
      <c r="Y23" s="30">
        <f>Mai!Y23+L23</f>
        <v>0</v>
      </c>
      <c r="Z23" s="31">
        <f>Mai!Z23+M23</f>
        <v>0</v>
      </c>
      <c r="AA23" s="43">
        <f>Mai!AA23+N23</f>
        <v>0</v>
      </c>
    </row>
    <row r="24" spans="1:27" ht="30" customHeight="1" x14ac:dyDescent="0.25">
      <c r="A24" s="34" t="str">
        <f t="shared" si="1"/>
        <v>JULIEN</v>
      </c>
      <c r="C24" s="35">
        <f t="shared" si="2"/>
        <v>0</v>
      </c>
      <c r="D24" s="36">
        <f t="shared" si="3"/>
        <v>0</v>
      </c>
      <c r="E24" s="37">
        <f t="shared" si="4"/>
        <v>0</v>
      </c>
      <c r="F24" s="38">
        <f t="shared" si="5"/>
        <v>0</v>
      </c>
      <c r="G24" s="39">
        <f t="shared" si="6"/>
        <v>0</v>
      </c>
      <c r="H24" s="40">
        <f t="shared" si="7"/>
        <v>0</v>
      </c>
      <c r="I24" s="41">
        <f t="shared" si="8"/>
        <v>0</v>
      </c>
      <c r="J24" s="42">
        <f t="shared" si="9"/>
        <v>0</v>
      </c>
      <c r="K24" s="30">
        <f t="shared" si="10"/>
        <v>0</v>
      </c>
      <c r="L24" s="30">
        <f t="shared" si="11"/>
        <v>0</v>
      </c>
      <c r="M24" s="31">
        <f t="shared" si="12"/>
        <v>0</v>
      </c>
      <c r="N24" s="32">
        <f t="shared" si="13"/>
        <v>0</v>
      </c>
      <c r="P24" s="35">
        <f>Mai!P24+C24</f>
        <v>0</v>
      </c>
      <c r="Q24" s="36">
        <f>Mai!Q24+D24</f>
        <v>0</v>
      </c>
      <c r="R24" s="37">
        <f>Mai!R24+E24</f>
        <v>0</v>
      </c>
      <c r="S24" s="38">
        <f>Mai!S24+F24</f>
        <v>0</v>
      </c>
      <c r="T24" s="39">
        <f>Mai!T24+G24</f>
        <v>0</v>
      </c>
      <c r="U24" s="40">
        <f>Mai!U24+H24</f>
        <v>0</v>
      </c>
      <c r="V24" s="41">
        <f>Mai!V24+I24</f>
        <v>0</v>
      </c>
      <c r="W24" s="42">
        <f>Mai!W24+J24</f>
        <v>0</v>
      </c>
      <c r="X24" s="30">
        <f>Mai!X24+K24</f>
        <v>0</v>
      </c>
      <c r="Y24" s="30">
        <f>Mai!Y24+L24</f>
        <v>0</v>
      </c>
      <c r="Z24" s="31">
        <f>Mai!Z24+M24</f>
        <v>0</v>
      </c>
      <c r="AA24" s="43">
        <f>Mai!AA24+N24</f>
        <v>0</v>
      </c>
    </row>
    <row r="25" spans="1:27" ht="30" customHeight="1" x14ac:dyDescent="0.25">
      <c r="A25" s="34" t="str">
        <f t="shared" si="1"/>
        <v>KEVIN</v>
      </c>
      <c r="C25" s="35">
        <f t="shared" si="2"/>
        <v>0</v>
      </c>
      <c r="D25" s="36">
        <f t="shared" si="3"/>
        <v>0</v>
      </c>
      <c r="E25" s="37">
        <f t="shared" si="4"/>
        <v>0</v>
      </c>
      <c r="F25" s="38">
        <f t="shared" si="5"/>
        <v>0</v>
      </c>
      <c r="G25" s="39">
        <f t="shared" si="6"/>
        <v>0</v>
      </c>
      <c r="H25" s="40">
        <f t="shared" si="7"/>
        <v>0</v>
      </c>
      <c r="I25" s="41">
        <f t="shared" si="8"/>
        <v>0</v>
      </c>
      <c r="J25" s="42">
        <f t="shared" si="9"/>
        <v>0</v>
      </c>
      <c r="K25" s="30">
        <f t="shared" si="10"/>
        <v>0</v>
      </c>
      <c r="L25" s="30">
        <f t="shared" si="11"/>
        <v>0</v>
      </c>
      <c r="M25" s="31">
        <f t="shared" si="12"/>
        <v>0</v>
      </c>
      <c r="N25" s="32">
        <f t="shared" si="13"/>
        <v>0</v>
      </c>
      <c r="P25" s="35">
        <f>Mai!P25+C25</f>
        <v>0</v>
      </c>
      <c r="Q25" s="36">
        <f>Mai!Q25+D25</f>
        <v>0</v>
      </c>
      <c r="R25" s="37">
        <f>Mai!R25+E25</f>
        <v>0</v>
      </c>
      <c r="S25" s="38">
        <f>Mai!S25+F25</f>
        <v>0</v>
      </c>
      <c r="T25" s="39">
        <f>Mai!T25+G25</f>
        <v>0</v>
      </c>
      <c r="U25" s="40">
        <f>Mai!U25+H25</f>
        <v>0</v>
      </c>
      <c r="V25" s="41">
        <f>Mai!V25+I25</f>
        <v>0</v>
      </c>
      <c r="W25" s="42">
        <f>Mai!W25+J25</f>
        <v>0</v>
      </c>
      <c r="X25" s="30">
        <f>Mai!X25+K25</f>
        <v>0</v>
      </c>
      <c r="Y25" s="30">
        <f>Mai!Y25+L25</f>
        <v>0</v>
      </c>
      <c r="Z25" s="31">
        <f>Mai!Z25+M25</f>
        <v>0</v>
      </c>
      <c r="AA25" s="43">
        <f>Mai!AA25+N25</f>
        <v>0</v>
      </c>
    </row>
    <row r="26" spans="1:27" ht="30" customHeight="1" x14ac:dyDescent="0.25">
      <c r="A26" s="34" t="str">
        <f t="shared" si="1"/>
        <v>LAURENT</v>
      </c>
      <c r="C26" s="35">
        <f t="shared" si="2"/>
        <v>0</v>
      </c>
      <c r="D26" s="36">
        <f t="shared" si="3"/>
        <v>0</v>
      </c>
      <c r="E26" s="37">
        <f t="shared" si="4"/>
        <v>0</v>
      </c>
      <c r="F26" s="38">
        <f t="shared" si="5"/>
        <v>0</v>
      </c>
      <c r="G26" s="39">
        <f t="shared" si="6"/>
        <v>0</v>
      </c>
      <c r="H26" s="40">
        <f t="shared" si="7"/>
        <v>0</v>
      </c>
      <c r="I26" s="41">
        <f t="shared" si="8"/>
        <v>0</v>
      </c>
      <c r="J26" s="42">
        <f t="shared" si="9"/>
        <v>0</v>
      </c>
      <c r="K26" s="30">
        <f t="shared" si="10"/>
        <v>0</v>
      </c>
      <c r="L26" s="30">
        <f t="shared" si="11"/>
        <v>0</v>
      </c>
      <c r="M26" s="31">
        <f t="shared" si="12"/>
        <v>0</v>
      </c>
      <c r="N26" s="32">
        <f t="shared" si="13"/>
        <v>0</v>
      </c>
      <c r="P26" s="35">
        <f>Mai!P26+C26</f>
        <v>0</v>
      </c>
      <c r="Q26" s="36">
        <f>Mai!Q26+D26</f>
        <v>0</v>
      </c>
      <c r="R26" s="37">
        <f>Mai!R26+E26</f>
        <v>0</v>
      </c>
      <c r="S26" s="38">
        <f>Mai!S26+F26</f>
        <v>0</v>
      </c>
      <c r="T26" s="39">
        <f>Mai!T26+G26</f>
        <v>0</v>
      </c>
      <c r="U26" s="40">
        <f>Mai!U26+H26</f>
        <v>0</v>
      </c>
      <c r="V26" s="41">
        <f>Mai!V26+I26</f>
        <v>0</v>
      </c>
      <c r="W26" s="42">
        <f>Mai!W26+J26</f>
        <v>0</v>
      </c>
      <c r="X26" s="30">
        <f>Mai!X26+K26</f>
        <v>0</v>
      </c>
      <c r="Y26" s="30">
        <f>Mai!Y26+L26</f>
        <v>0</v>
      </c>
      <c r="Z26" s="31">
        <f>Mai!Z26+M26</f>
        <v>0</v>
      </c>
      <c r="AA26" s="43">
        <f>Mai!AA26+N26</f>
        <v>0</v>
      </c>
    </row>
  </sheetData>
  <sheetProtection selectLockedCells="1" selectUnlockedCells="1"/>
  <mergeCells count="5">
    <mergeCell ref="C2:AA3"/>
    <mergeCell ref="AB2:AG3"/>
    <mergeCell ref="C5:AG5"/>
    <mergeCell ref="C16:N16"/>
    <mergeCell ref="P16:AA16"/>
  </mergeCells>
  <conditionalFormatting sqref="C4:AG4">
    <cfRule type="cellIs" priority="46" operator="equal">
      <formula>OR(WXB$4="F",WEEKDAY(WXB$4,2)&gt;5)</formula>
    </cfRule>
    <cfRule type="expression" dxfId="111" priority="48">
      <formula>WEEKDAY(C$4,2)&gt;5</formula>
    </cfRule>
  </conditionalFormatting>
  <conditionalFormatting sqref="C7:AG7">
    <cfRule type="cellIs" dxfId="110" priority="9" operator="equal">
      <formula>"AJ2"</formula>
    </cfRule>
  </conditionalFormatting>
  <conditionalFormatting sqref="C7:AG14">
    <cfRule type="cellIs" dxfId="109" priority="8" operator="equal">
      <formula>"AJ"</formula>
    </cfRule>
  </conditionalFormatting>
  <conditionalFormatting sqref="C6:AG6">
    <cfRule type="cellIs" dxfId="108" priority="10" operator="equal">
      <formula>"AJ"</formula>
    </cfRule>
  </conditionalFormatting>
  <conditionalFormatting sqref="C6:AG14">
    <cfRule type="cellIs" dxfId="107" priority="1" operator="equal">
      <formula>"I"</formula>
    </cfRule>
    <cfRule type="cellIs" dxfId="106" priority="2" operator="equal">
      <formula>"P"</formula>
    </cfRule>
    <cfRule type="cellIs" dxfId="105" priority="3" operator="equal">
      <formula>"T"</formula>
    </cfRule>
    <cfRule type="cellIs" dxfId="104" priority="4" operator="equal">
      <formula>"R"</formula>
    </cfRule>
    <cfRule type="cellIs" dxfId="103" priority="5" operator="equal">
      <formula>"AR"</formula>
    </cfRule>
    <cfRule type="cellIs" dxfId="102" priority="6" operator="equal">
      <formula>"DA"</formula>
    </cfRule>
    <cfRule type="cellIs" dxfId="101" priority="7" operator="equal">
      <formula>"AN"</formula>
    </cfRule>
    <cfRule type="cellIs" dxfId="100" priority="11" operator="equal">
      <formula>"RN2"</formula>
    </cfRule>
    <cfRule type="cellIs" dxfId="99" priority="12" operator="equal">
      <formula>"RJ2"</formula>
    </cfRule>
    <cfRule type="cellIs" dxfId="98" priority="13" operator="equal">
      <formula>"RN1"</formula>
    </cfRule>
    <cfRule type="cellIs" dxfId="97" priority="14" operator="equal">
      <formula>"RJ1"</formula>
    </cfRule>
    <cfRule type="expression" dxfId="96" priority="15">
      <formula>WEEKDAY(C$4,2)&gt;5</formula>
    </cfRule>
  </conditionalFormatting>
  <printOptions verticalCentered="1"/>
  <pageMargins left="0" right="0" top="0" bottom="0" header="0" footer="0"/>
  <pageSetup scale="96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Liste!$C$1:$C$9</xm:f>
          </x14:formula1>
          <xm:sqref>A6:A14</xm:sqref>
        </x14:dataValidation>
        <x14:dataValidation type="list" allowBlank="1">
          <x14:formula1>
            <xm:f>Liste!$D$1:$D$13</xm:f>
          </x14:formula1>
          <xm:sqref>C6:AG14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S26"/>
  <sheetViews>
    <sheetView showGridLines="0" zoomScaleNormal="100" workbookViewId="0">
      <selection activeCell="C18" sqref="C18:N26"/>
    </sheetView>
  </sheetViews>
  <sheetFormatPr baseColWidth="10" defaultColWidth="11.42578125" defaultRowHeight="15" x14ac:dyDescent="0.25"/>
  <cols>
    <col min="1" max="1" width="16.28515625" style="1" customWidth="1"/>
    <col min="2" max="33" width="3.85546875" style="1" customWidth="1"/>
    <col min="34" max="35" width="13.42578125" style="7" customWidth="1"/>
    <col min="36" max="36" width="20" style="7" customWidth="1"/>
    <col min="37" max="37" width="20.7109375" style="7" customWidth="1"/>
    <col min="38" max="45" width="3.85546875" style="7" customWidth="1"/>
    <col min="46" max="101" width="3.85546875" style="1" customWidth="1"/>
    <col min="102" max="16384" width="11.42578125" style="1"/>
  </cols>
  <sheetData>
    <row r="1" spans="1:45" ht="0.75" customHeight="1" x14ac:dyDescent="0.25">
      <c r="A1" s="18">
        <v>7</v>
      </c>
      <c r="B1" s="2"/>
      <c r="C1" s="11" t="s">
        <v>0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45" ht="15" customHeight="1" x14ac:dyDescent="0.25">
      <c r="A2" s="17">
        <f>Janvier!$A$2</f>
        <v>3</v>
      </c>
      <c r="B2" s="3"/>
      <c r="C2" s="44" t="s">
        <v>5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6"/>
      <c r="AB2" s="50">
        <f>Janvier!$C$4</f>
        <v>43101</v>
      </c>
      <c r="AC2" s="51"/>
      <c r="AD2" s="51"/>
      <c r="AE2" s="51"/>
      <c r="AF2" s="51"/>
      <c r="AG2" s="52"/>
      <c r="AN2" s="1"/>
      <c r="AO2" s="1"/>
      <c r="AP2" s="1"/>
      <c r="AQ2" s="1"/>
      <c r="AR2" s="1"/>
      <c r="AS2" s="1"/>
    </row>
    <row r="3" spans="1:45" ht="15" customHeight="1" x14ac:dyDescent="0.25">
      <c r="A3" s="16"/>
      <c r="B3" s="6"/>
      <c r="C3" s="47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9"/>
      <c r="AB3" s="53"/>
      <c r="AC3" s="54"/>
      <c r="AD3" s="54"/>
      <c r="AE3" s="54"/>
      <c r="AF3" s="54"/>
      <c r="AG3" s="55"/>
      <c r="AN3" s="1"/>
      <c r="AO3" s="1"/>
      <c r="AP3" s="1"/>
      <c r="AQ3" s="1"/>
      <c r="AR3" s="1"/>
      <c r="AS3" s="1"/>
    </row>
    <row r="4" spans="1:45" ht="64.5" customHeight="1" x14ac:dyDescent="0.25">
      <c r="A4" s="14"/>
      <c r="B4" s="4"/>
      <c r="C4" s="9">
        <f>DATE(A2+2015,A1,1)</f>
        <v>43282</v>
      </c>
      <c r="D4" s="9">
        <f t="shared" ref="D4:AD4" si="0">C4+1</f>
        <v>43283</v>
      </c>
      <c r="E4" s="9">
        <f t="shared" si="0"/>
        <v>43284</v>
      </c>
      <c r="F4" s="9">
        <f t="shared" si="0"/>
        <v>43285</v>
      </c>
      <c r="G4" s="9">
        <f t="shared" si="0"/>
        <v>43286</v>
      </c>
      <c r="H4" s="9">
        <f t="shared" si="0"/>
        <v>43287</v>
      </c>
      <c r="I4" s="9">
        <f t="shared" si="0"/>
        <v>43288</v>
      </c>
      <c r="J4" s="9">
        <f t="shared" si="0"/>
        <v>43289</v>
      </c>
      <c r="K4" s="9">
        <f t="shared" si="0"/>
        <v>43290</v>
      </c>
      <c r="L4" s="9">
        <f t="shared" si="0"/>
        <v>43291</v>
      </c>
      <c r="M4" s="9">
        <f t="shared" si="0"/>
        <v>43292</v>
      </c>
      <c r="N4" s="9">
        <f t="shared" si="0"/>
        <v>43293</v>
      </c>
      <c r="O4" s="9">
        <f t="shared" si="0"/>
        <v>43294</v>
      </c>
      <c r="P4" s="9">
        <f t="shared" si="0"/>
        <v>43295</v>
      </c>
      <c r="Q4" s="9">
        <f t="shared" si="0"/>
        <v>43296</v>
      </c>
      <c r="R4" s="9">
        <f t="shared" si="0"/>
        <v>43297</v>
      </c>
      <c r="S4" s="9">
        <f t="shared" si="0"/>
        <v>43298</v>
      </c>
      <c r="T4" s="9">
        <f t="shared" si="0"/>
        <v>43299</v>
      </c>
      <c r="U4" s="9">
        <f t="shared" si="0"/>
        <v>43300</v>
      </c>
      <c r="V4" s="9">
        <f t="shared" si="0"/>
        <v>43301</v>
      </c>
      <c r="W4" s="9">
        <f t="shared" si="0"/>
        <v>43302</v>
      </c>
      <c r="X4" s="9">
        <f t="shared" si="0"/>
        <v>43303</v>
      </c>
      <c r="Y4" s="9">
        <f t="shared" si="0"/>
        <v>43304</v>
      </c>
      <c r="Z4" s="9">
        <f t="shared" si="0"/>
        <v>43305</v>
      </c>
      <c r="AA4" s="9">
        <f t="shared" si="0"/>
        <v>43306</v>
      </c>
      <c r="AB4" s="9">
        <f t="shared" si="0"/>
        <v>43307</v>
      </c>
      <c r="AC4" s="9">
        <f t="shared" si="0"/>
        <v>43308</v>
      </c>
      <c r="AD4" s="9">
        <f t="shared" si="0"/>
        <v>43309</v>
      </c>
      <c r="AE4" s="9">
        <f>IF(AD4="","",IF(MONTH(AD4+1)=MONTH(AD4),AD4+1,""))</f>
        <v>43310</v>
      </c>
      <c r="AF4" s="9">
        <f>IF(AE4="","",IF(MONTH(AE4+1)=MONTH(AE4),AE4+1,""))</f>
        <v>43311</v>
      </c>
      <c r="AG4" s="9">
        <f>IF(AF4="","",IF(MONTH(AF4+1)=MONTH(AF4),AF4+1,""))</f>
        <v>43312</v>
      </c>
      <c r="AN4" s="1"/>
      <c r="AO4" s="1"/>
      <c r="AP4" s="1"/>
      <c r="AQ4" s="1"/>
      <c r="AR4" s="1"/>
      <c r="AS4" s="1"/>
    </row>
    <row r="5" spans="1:45" ht="31.5" customHeight="1" x14ac:dyDescent="0.25">
      <c r="A5" s="5"/>
      <c r="B5" s="6"/>
      <c r="C5" s="56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8"/>
      <c r="AN5" s="1"/>
      <c r="AO5" s="1"/>
      <c r="AP5" s="1"/>
      <c r="AQ5" s="1"/>
      <c r="AR5" s="1"/>
      <c r="AS5" s="1"/>
    </row>
    <row r="6" spans="1:45" ht="30" customHeight="1" x14ac:dyDescent="0.25">
      <c r="A6" s="10" t="str">
        <f>Juin!A6</f>
        <v>ANTOINE</v>
      </c>
      <c r="B6" s="8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N6" s="1"/>
      <c r="AO6" s="1"/>
      <c r="AP6" s="1"/>
      <c r="AQ6" s="1"/>
      <c r="AR6" s="1"/>
      <c r="AS6" s="1"/>
    </row>
    <row r="7" spans="1:45" ht="30" customHeight="1" x14ac:dyDescent="0.25">
      <c r="A7" s="10" t="str">
        <f>Juin!A7</f>
        <v>BERNARD</v>
      </c>
      <c r="B7" s="8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N7" s="1"/>
      <c r="AO7" s="1"/>
      <c r="AP7" s="1"/>
      <c r="AQ7" s="1"/>
      <c r="AR7" s="1"/>
      <c r="AS7" s="1"/>
    </row>
    <row r="8" spans="1:45" ht="30" customHeight="1" x14ac:dyDescent="0.25">
      <c r="A8" s="10" t="str">
        <f>Juin!A8</f>
        <v>CHRIS</v>
      </c>
      <c r="B8" s="8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N8" s="1"/>
      <c r="AO8" s="1"/>
      <c r="AP8" s="1"/>
      <c r="AQ8" s="1"/>
      <c r="AR8" s="1"/>
      <c r="AS8" s="1"/>
    </row>
    <row r="9" spans="1:45" ht="30" customHeight="1" x14ac:dyDescent="0.25">
      <c r="A9" s="10" t="str">
        <f>Juin!A9</f>
        <v>DAVID</v>
      </c>
      <c r="B9" s="8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N9" s="1"/>
      <c r="AO9" s="1"/>
      <c r="AP9" s="1"/>
      <c r="AQ9" s="1"/>
      <c r="AR9" s="1"/>
      <c r="AS9" s="1"/>
    </row>
    <row r="10" spans="1:45" ht="30" customHeight="1" x14ac:dyDescent="0.25">
      <c r="A10" s="10" t="str">
        <f>Juin!A10</f>
        <v>ENZO</v>
      </c>
      <c r="B10" s="8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N10" s="1"/>
      <c r="AO10" s="1"/>
      <c r="AP10" s="1"/>
      <c r="AQ10" s="1"/>
      <c r="AR10" s="1"/>
      <c r="AS10" s="1"/>
    </row>
    <row r="11" spans="1:45" ht="30" customHeight="1" x14ac:dyDescent="0.25">
      <c r="A11" s="10" t="str">
        <f>Juin!A11</f>
        <v>FLORIAN</v>
      </c>
      <c r="B11" s="8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N11" s="1"/>
      <c r="AO11" s="1"/>
      <c r="AP11" s="1"/>
      <c r="AQ11" s="1"/>
      <c r="AR11" s="1"/>
      <c r="AS11" s="1"/>
    </row>
    <row r="12" spans="1:45" ht="30" customHeight="1" x14ac:dyDescent="0.25">
      <c r="A12" s="10" t="str">
        <f>Juin!A12</f>
        <v>JULIEN</v>
      </c>
      <c r="B12" s="8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N12" s="1"/>
      <c r="AO12" s="1"/>
      <c r="AP12" s="1"/>
      <c r="AQ12" s="1"/>
      <c r="AR12" s="1"/>
      <c r="AS12" s="1"/>
    </row>
    <row r="13" spans="1:45" ht="30" customHeight="1" x14ac:dyDescent="0.25">
      <c r="A13" s="10" t="str">
        <f>Juin!A13</f>
        <v>KEVIN</v>
      </c>
      <c r="B13" s="8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N13" s="1"/>
      <c r="AO13" s="1"/>
      <c r="AP13" s="1"/>
      <c r="AQ13" s="1"/>
      <c r="AR13" s="1"/>
      <c r="AS13" s="1"/>
    </row>
    <row r="14" spans="1:45" ht="30" customHeight="1" x14ac:dyDescent="0.25">
      <c r="A14" s="10" t="str">
        <f>Juin!A14</f>
        <v>LAURENT</v>
      </c>
      <c r="B14" s="8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N14" s="1"/>
      <c r="AO14" s="1"/>
      <c r="AP14" s="1"/>
      <c r="AQ14" s="1"/>
      <c r="AR14" s="1"/>
      <c r="AS14" s="1"/>
    </row>
    <row r="15" spans="1:45" ht="6.75" customHeight="1" x14ac:dyDescent="0.25"/>
    <row r="16" spans="1:45" x14ac:dyDescent="0.25">
      <c r="C16" s="59" t="s">
        <v>24</v>
      </c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1"/>
      <c r="P16" s="62" t="s">
        <v>25</v>
      </c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4"/>
    </row>
    <row r="17" spans="1:27" ht="30" customHeight="1" x14ac:dyDescent="0.25">
      <c r="C17" s="21" t="s">
        <v>37</v>
      </c>
      <c r="D17" s="22" t="s">
        <v>38</v>
      </c>
      <c r="E17" s="23" t="s">
        <v>39</v>
      </c>
      <c r="F17" s="24" t="s">
        <v>48</v>
      </c>
      <c r="G17" s="25" t="s">
        <v>41</v>
      </c>
      <c r="H17" s="26" t="s">
        <v>42</v>
      </c>
      <c r="I17" s="27" t="s">
        <v>43</v>
      </c>
      <c r="J17" s="28" t="s">
        <v>44</v>
      </c>
      <c r="K17" s="29" t="s">
        <v>23</v>
      </c>
      <c r="L17" s="30" t="s">
        <v>45</v>
      </c>
      <c r="M17" s="31" t="s">
        <v>46</v>
      </c>
      <c r="N17" s="32" t="s">
        <v>47</v>
      </c>
      <c r="P17" s="21" t="s">
        <v>37</v>
      </c>
      <c r="Q17" s="22" t="s">
        <v>38</v>
      </c>
      <c r="R17" s="23" t="s">
        <v>39</v>
      </c>
      <c r="S17" s="24" t="s">
        <v>48</v>
      </c>
      <c r="T17" s="25" t="s">
        <v>41</v>
      </c>
      <c r="U17" s="26" t="s">
        <v>42</v>
      </c>
      <c r="V17" s="27" t="s">
        <v>43</v>
      </c>
      <c r="W17" s="28" t="s">
        <v>44</v>
      </c>
      <c r="X17" s="29" t="s">
        <v>23</v>
      </c>
      <c r="Y17" s="30" t="s">
        <v>45</v>
      </c>
      <c r="Z17" s="31" t="s">
        <v>46</v>
      </c>
      <c r="AA17" s="32" t="s">
        <v>47</v>
      </c>
    </row>
    <row r="18" spans="1:27" ht="30" customHeight="1" x14ac:dyDescent="0.25">
      <c r="A18" s="34" t="str">
        <f t="shared" ref="A18:A26" si="1">A6</f>
        <v>ANTOINE</v>
      </c>
      <c r="C18" s="35">
        <f>COUNTIF(C6:AG6,"A")+COUNTIF(C6:AG6,"DA")*0.5</f>
        <v>0</v>
      </c>
      <c r="D18" s="36">
        <f>COUNTIF(C6:AG6,"B")+COUNTIF(C6:AG6,"DB")*0.5</f>
        <v>0</v>
      </c>
      <c r="E18" s="37">
        <f>COUNTIF(C6:AG6,"C")+COUNTIF(C6:AG6,"DC")*0.5</f>
        <v>0</v>
      </c>
      <c r="F18" s="38">
        <f>COUNTIF(C6:AG6,"D")+COUNTIF(C6:AG6,"DD")*0.5</f>
        <v>0</v>
      </c>
      <c r="G18" s="39">
        <f>COUNTIF(D6:AH6,"E")+COUNTIF(D6:AH6,"DE")*0.5</f>
        <v>0</v>
      </c>
      <c r="H18" s="40">
        <f>COUNTIF(C6:AG6,"F")+COUNTIF(C6:AG6,"DF")*0.5+COUNTIF(C6:AG6,"AF")+COUNTIF(C6:AG6,"DF")*0.5</f>
        <v>0</v>
      </c>
      <c r="I18" s="41">
        <f>COUNTIF(C6:AG6,"G")+COUNTIF(C6:AG6,"DG")*0.5</f>
        <v>0</v>
      </c>
      <c r="J18" s="42">
        <f>COUNTIF(D6:AH6,"H")+COUNTIF(D6:AH6,"DH")*0.5</f>
        <v>0</v>
      </c>
      <c r="K18" s="30">
        <f>COUNTIF(C6:AG6,"I")+COUNTIF(C6:AG6,"DI")*0.5</f>
        <v>0</v>
      </c>
      <c r="L18" s="30">
        <f>COUNTIF(C6:AG6,"J")+COUNTIF(C6:AG6,"DJ")*0.5</f>
        <v>0</v>
      </c>
      <c r="M18" s="31">
        <f>COUNTIF(C6:AG6,"K")+COUNTIF(C6:AG6,"DK")*0.5</f>
        <v>0</v>
      </c>
      <c r="N18" s="32">
        <f>COUNTIF(C6:AG6,"L")+COUNTIF(C6:AG6,"DL")*0.5</f>
        <v>0</v>
      </c>
      <c r="P18" s="35">
        <f>Juin!P18+C18</f>
        <v>3</v>
      </c>
      <c r="Q18" s="36">
        <f>Juin!Q18+D18</f>
        <v>6</v>
      </c>
      <c r="R18" s="37">
        <f>Juin!R18+E18</f>
        <v>5</v>
      </c>
      <c r="S18" s="38">
        <f>Juin!S18+F18</f>
        <v>1</v>
      </c>
      <c r="T18" s="39">
        <f>Juin!T18+G18</f>
        <v>0</v>
      </c>
      <c r="U18" s="40">
        <f>Juin!U18+H18</f>
        <v>0</v>
      </c>
      <c r="V18" s="41">
        <f>Juin!V18+I18</f>
        <v>0</v>
      </c>
      <c r="W18" s="42">
        <f>Juin!W18+J18</f>
        <v>0</v>
      </c>
      <c r="X18" s="30">
        <f>Juin!X18+K18</f>
        <v>0</v>
      </c>
      <c r="Y18" s="30">
        <f>Juin!Y18+L18</f>
        <v>0</v>
      </c>
      <c r="Z18" s="31">
        <f>Juin!Z18+M18</f>
        <v>0</v>
      </c>
      <c r="AA18" s="43">
        <f>Juin!AA18+N18</f>
        <v>0</v>
      </c>
    </row>
    <row r="19" spans="1:27" ht="30" customHeight="1" x14ac:dyDescent="0.25">
      <c r="A19" s="34" t="str">
        <f t="shared" si="1"/>
        <v>BERNARD</v>
      </c>
      <c r="C19" s="35">
        <f t="shared" ref="C19:C26" si="2">COUNTIF(C7:AG7,"A")+COUNTIF(C7:AG7,"DA")*0.5</f>
        <v>0</v>
      </c>
      <c r="D19" s="36">
        <f t="shared" ref="D19:D26" si="3">COUNTIF(C7:AG7,"B")+COUNTIF(C7:AG7,"DB")*0.5</f>
        <v>0</v>
      </c>
      <c r="E19" s="37">
        <f t="shared" ref="E19:E26" si="4">COUNTIF(C7:AG7,"C")+COUNTIF(C7:AG7,"DC")*0.5</f>
        <v>0</v>
      </c>
      <c r="F19" s="38">
        <f t="shared" ref="F19:F26" si="5">COUNTIF(C7:AG7,"D")+COUNTIF(C7:AG7,"DD")*0.5</f>
        <v>0</v>
      </c>
      <c r="G19" s="39">
        <f t="shared" ref="G19:G26" si="6">COUNTIF(D7:AH7,"E")+COUNTIF(D7:AH7,"DE")*0.5</f>
        <v>0</v>
      </c>
      <c r="H19" s="40">
        <f t="shared" ref="H19:H26" si="7">COUNTIF(C7:AG7,"F")+COUNTIF(C7:AG7,"DF")*0.5+COUNTIF(C7:AG7,"AF")+COUNTIF(C7:AG7,"DF")*0.5</f>
        <v>0</v>
      </c>
      <c r="I19" s="41">
        <f t="shared" ref="I19:I26" si="8">COUNTIF(C7:AG7,"G")+COUNTIF(C7:AG7,"DG")*0.5</f>
        <v>0</v>
      </c>
      <c r="J19" s="42">
        <f t="shared" ref="J19:J26" si="9">COUNTIF(D7:AH7,"H")+COUNTIF(D7:AH7,"DH")*0.5</f>
        <v>0</v>
      </c>
      <c r="K19" s="30">
        <f t="shared" ref="K19:K26" si="10">COUNTIF(C7:AG7,"I")+COUNTIF(C7:AG7,"DI")*0.5</f>
        <v>0</v>
      </c>
      <c r="L19" s="30">
        <f t="shared" ref="L19:L26" si="11">COUNTIF(C7:AG7,"J")+COUNTIF(C7:AG7,"DJ")*0.5</f>
        <v>0</v>
      </c>
      <c r="M19" s="31">
        <f t="shared" ref="M19:M26" si="12">COUNTIF(C7:AG7,"K")+COUNTIF(C7:AG7,"DK")*0.5</f>
        <v>0</v>
      </c>
      <c r="N19" s="32">
        <f t="shared" ref="N19:N26" si="13">COUNTIF(C7:AG7,"L")+COUNTIF(C7:AG7,"DL")*0.5</f>
        <v>0</v>
      </c>
      <c r="P19" s="35">
        <f>Juin!P19+C19</f>
        <v>0</v>
      </c>
      <c r="Q19" s="36">
        <f>Juin!Q19+D19</f>
        <v>0</v>
      </c>
      <c r="R19" s="37">
        <f>Juin!R19+E19</f>
        <v>0</v>
      </c>
      <c r="S19" s="38">
        <f>Juin!S19+F19</f>
        <v>0</v>
      </c>
      <c r="T19" s="39">
        <f>Juin!T19+G19</f>
        <v>0</v>
      </c>
      <c r="U19" s="40">
        <f>Juin!U19+H19</f>
        <v>4</v>
      </c>
      <c r="V19" s="41">
        <f>Juin!V19+I19</f>
        <v>3</v>
      </c>
      <c r="W19" s="42">
        <f>Juin!W19+J19</f>
        <v>1</v>
      </c>
      <c r="X19" s="30">
        <f>Juin!X19+K19</f>
        <v>0</v>
      </c>
      <c r="Y19" s="30">
        <f>Juin!Y19+L19</f>
        <v>0</v>
      </c>
      <c r="Z19" s="31">
        <f>Juin!Z19+M19</f>
        <v>0</v>
      </c>
      <c r="AA19" s="43">
        <f>Juin!AA19+N19</f>
        <v>0</v>
      </c>
    </row>
    <row r="20" spans="1:27" ht="30" customHeight="1" x14ac:dyDescent="0.25">
      <c r="A20" s="34" t="str">
        <f t="shared" si="1"/>
        <v>CHRIS</v>
      </c>
      <c r="C20" s="35">
        <f t="shared" si="2"/>
        <v>0</v>
      </c>
      <c r="D20" s="36">
        <f t="shared" si="3"/>
        <v>0</v>
      </c>
      <c r="E20" s="37">
        <f t="shared" si="4"/>
        <v>0</v>
      </c>
      <c r="F20" s="38">
        <f t="shared" si="5"/>
        <v>0</v>
      </c>
      <c r="G20" s="39">
        <f t="shared" si="6"/>
        <v>0</v>
      </c>
      <c r="H20" s="40">
        <f t="shared" si="7"/>
        <v>0</v>
      </c>
      <c r="I20" s="41">
        <f t="shared" si="8"/>
        <v>0</v>
      </c>
      <c r="J20" s="42">
        <f t="shared" si="9"/>
        <v>0</v>
      </c>
      <c r="K20" s="30">
        <f t="shared" si="10"/>
        <v>0</v>
      </c>
      <c r="L20" s="30">
        <f t="shared" si="11"/>
        <v>0</v>
      </c>
      <c r="M20" s="31">
        <f t="shared" si="12"/>
        <v>0</v>
      </c>
      <c r="N20" s="32">
        <f t="shared" si="13"/>
        <v>0</v>
      </c>
      <c r="P20" s="35">
        <f>Juin!P20+C20</f>
        <v>0</v>
      </c>
      <c r="Q20" s="36">
        <f>Juin!Q20+D20</f>
        <v>0</v>
      </c>
      <c r="R20" s="37">
        <f>Juin!R20+E20</f>
        <v>0</v>
      </c>
      <c r="S20" s="38">
        <f>Juin!S20+F20</f>
        <v>0</v>
      </c>
      <c r="T20" s="39">
        <f>Juin!T20+G20</f>
        <v>0</v>
      </c>
      <c r="U20" s="40">
        <f>Juin!U20+H20</f>
        <v>0</v>
      </c>
      <c r="V20" s="41">
        <f>Juin!V20+I20</f>
        <v>0</v>
      </c>
      <c r="W20" s="42">
        <f>Juin!W20+J20</f>
        <v>0</v>
      </c>
      <c r="X20" s="30">
        <f>Juin!X20+K20</f>
        <v>0</v>
      </c>
      <c r="Y20" s="30">
        <f>Juin!Y20+L20</f>
        <v>0</v>
      </c>
      <c r="Z20" s="31">
        <f>Juin!Z20+M20</f>
        <v>0</v>
      </c>
      <c r="AA20" s="43">
        <f>Juin!AA20+N20</f>
        <v>0</v>
      </c>
    </row>
    <row r="21" spans="1:27" ht="30" customHeight="1" x14ac:dyDescent="0.25">
      <c r="A21" s="34" t="str">
        <f t="shared" si="1"/>
        <v>DAVID</v>
      </c>
      <c r="C21" s="35">
        <f t="shared" si="2"/>
        <v>0</v>
      </c>
      <c r="D21" s="36">
        <f t="shared" si="3"/>
        <v>0</v>
      </c>
      <c r="E21" s="37">
        <f t="shared" si="4"/>
        <v>0</v>
      </c>
      <c r="F21" s="38">
        <f t="shared" si="5"/>
        <v>0</v>
      </c>
      <c r="G21" s="39">
        <f t="shared" si="6"/>
        <v>0</v>
      </c>
      <c r="H21" s="40">
        <f t="shared" si="7"/>
        <v>0</v>
      </c>
      <c r="I21" s="41">
        <f t="shared" si="8"/>
        <v>0</v>
      </c>
      <c r="J21" s="42">
        <f t="shared" si="9"/>
        <v>0</v>
      </c>
      <c r="K21" s="30">
        <f t="shared" si="10"/>
        <v>0</v>
      </c>
      <c r="L21" s="30">
        <f t="shared" si="11"/>
        <v>0</v>
      </c>
      <c r="M21" s="31">
        <f t="shared" si="12"/>
        <v>0</v>
      </c>
      <c r="N21" s="32">
        <f t="shared" si="13"/>
        <v>0</v>
      </c>
      <c r="P21" s="35">
        <f>Juin!P21+C21</f>
        <v>0</v>
      </c>
      <c r="Q21" s="36">
        <f>Juin!Q21+D21</f>
        <v>0</v>
      </c>
      <c r="R21" s="37">
        <f>Juin!R21+E21</f>
        <v>0</v>
      </c>
      <c r="S21" s="38">
        <f>Juin!S21+F21</f>
        <v>0</v>
      </c>
      <c r="T21" s="39">
        <f>Juin!T21+G21</f>
        <v>0</v>
      </c>
      <c r="U21" s="40">
        <f>Juin!U21+H21</f>
        <v>0</v>
      </c>
      <c r="V21" s="41">
        <f>Juin!V21+I21</f>
        <v>0</v>
      </c>
      <c r="W21" s="42">
        <f>Juin!W21+J21</f>
        <v>0</v>
      </c>
      <c r="X21" s="30">
        <f>Juin!X21+K21</f>
        <v>0</v>
      </c>
      <c r="Y21" s="30">
        <f>Juin!Y21+L21</f>
        <v>0</v>
      </c>
      <c r="Z21" s="31">
        <f>Juin!Z21+M21</f>
        <v>0</v>
      </c>
      <c r="AA21" s="43">
        <f>Juin!AA21+N21</f>
        <v>0</v>
      </c>
    </row>
    <row r="22" spans="1:27" ht="30" customHeight="1" x14ac:dyDescent="0.25">
      <c r="A22" s="34" t="str">
        <f t="shared" si="1"/>
        <v>ENZO</v>
      </c>
      <c r="C22" s="35">
        <f t="shared" si="2"/>
        <v>0</v>
      </c>
      <c r="D22" s="36">
        <f t="shared" si="3"/>
        <v>0</v>
      </c>
      <c r="E22" s="37">
        <f t="shared" si="4"/>
        <v>0</v>
      </c>
      <c r="F22" s="38">
        <f t="shared" si="5"/>
        <v>0</v>
      </c>
      <c r="G22" s="39">
        <f t="shared" si="6"/>
        <v>0</v>
      </c>
      <c r="H22" s="40">
        <f t="shared" si="7"/>
        <v>0</v>
      </c>
      <c r="I22" s="41">
        <f t="shared" si="8"/>
        <v>0</v>
      </c>
      <c r="J22" s="42">
        <f t="shared" si="9"/>
        <v>0</v>
      </c>
      <c r="K22" s="30">
        <f t="shared" si="10"/>
        <v>0</v>
      </c>
      <c r="L22" s="30">
        <f t="shared" si="11"/>
        <v>0</v>
      </c>
      <c r="M22" s="31">
        <f t="shared" si="12"/>
        <v>0</v>
      </c>
      <c r="N22" s="32">
        <f t="shared" si="13"/>
        <v>0</v>
      </c>
      <c r="P22" s="35">
        <f>Juin!P22+C22</f>
        <v>0</v>
      </c>
      <c r="Q22" s="36">
        <f>Juin!Q22+D22</f>
        <v>0</v>
      </c>
      <c r="R22" s="37">
        <f>Juin!R22+E22</f>
        <v>0</v>
      </c>
      <c r="S22" s="38">
        <f>Juin!S22+F22</f>
        <v>0</v>
      </c>
      <c r="T22" s="39">
        <f>Juin!T22+G22</f>
        <v>0</v>
      </c>
      <c r="U22" s="40">
        <f>Juin!U22+H22</f>
        <v>0</v>
      </c>
      <c r="V22" s="41">
        <f>Juin!V22+I22</f>
        <v>0</v>
      </c>
      <c r="W22" s="42">
        <f>Juin!W22+J22</f>
        <v>0</v>
      </c>
      <c r="X22" s="30">
        <f>Juin!X22+K22</f>
        <v>0</v>
      </c>
      <c r="Y22" s="30">
        <f>Juin!Y22+L22</f>
        <v>0</v>
      </c>
      <c r="Z22" s="31">
        <f>Juin!Z22+M22</f>
        <v>0</v>
      </c>
      <c r="AA22" s="43">
        <f>Juin!AA22+N22</f>
        <v>0</v>
      </c>
    </row>
    <row r="23" spans="1:27" ht="30" customHeight="1" x14ac:dyDescent="0.25">
      <c r="A23" s="34" t="str">
        <f t="shared" si="1"/>
        <v>FLORIAN</v>
      </c>
      <c r="C23" s="35">
        <f t="shared" si="2"/>
        <v>0</v>
      </c>
      <c r="D23" s="36">
        <f t="shared" si="3"/>
        <v>0</v>
      </c>
      <c r="E23" s="37">
        <f t="shared" si="4"/>
        <v>0</v>
      </c>
      <c r="F23" s="38">
        <f t="shared" si="5"/>
        <v>0</v>
      </c>
      <c r="G23" s="39">
        <f t="shared" si="6"/>
        <v>0</v>
      </c>
      <c r="H23" s="40">
        <f t="shared" si="7"/>
        <v>0</v>
      </c>
      <c r="I23" s="41">
        <f t="shared" si="8"/>
        <v>0</v>
      </c>
      <c r="J23" s="42">
        <f t="shared" si="9"/>
        <v>0</v>
      </c>
      <c r="K23" s="30">
        <f t="shared" si="10"/>
        <v>0</v>
      </c>
      <c r="L23" s="30">
        <f t="shared" si="11"/>
        <v>0</v>
      </c>
      <c r="M23" s="31">
        <f t="shared" si="12"/>
        <v>0</v>
      </c>
      <c r="N23" s="32">
        <f t="shared" si="13"/>
        <v>0</v>
      </c>
      <c r="P23" s="35">
        <f>Juin!P23+C23</f>
        <v>0</v>
      </c>
      <c r="Q23" s="36">
        <f>Juin!Q23+D23</f>
        <v>0</v>
      </c>
      <c r="R23" s="37">
        <f>Juin!R23+E23</f>
        <v>0</v>
      </c>
      <c r="S23" s="38">
        <f>Juin!S23+F23</f>
        <v>0</v>
      </c>
      <c r="T23" s="39">
        <f>Juin!T23+G23</f>
        <v>0</v>
      </c>
      <c r="U23" s="40">
        <f>Juin!U23+H23</f>
        <v>0</v>
      </c>
      <c r="V23" s="41">
        <f>Juin!V23+I23</f>
        <v>0</v>
      </c>
      <c r="W23" s="42">
        <f>Juin!W23+J23</f>
        <v>0</v>
      </c>
      <c r="X23" s="30">
        <f>Juin!X23+K23</f>
        <v>0</v>
      </c>
      <c r="Y23" s="30">
        <f>Juin!Y23+L23</f>
        <v>0</v>
      </c>
      <c r="Z23" s="31">
        <f>Juin!Z23+M23</f>
        <v>0</v>
      </c>
      <c r="AA23" s="43">
        <f>Juin!AA23+N23</f>
        <v>0</v>
      </c>
    </row>
    <row r="24" spans="1:27" ht="30" customHeight="1" x14ac:dyDescent="0.25">
      <c r="A24" s="34" t="str">
        <f t="shared" si="1"/>
        <v>JULIEN</v>
      </c>
      <c r="C24" s="35">
        <f t="shared" si="2"/>
        <v>0</v>
      </c>
      <c r="D24" s="36">
        <f t="shared" si="3"/>
        <v>0</v>
      </c>
      <c r="E24" s="37">
        <f t="shared" si="4"/>
        <v>0</v>
      </c>
      <c r="F24" s="38">
        <f t="shared" si="5"/>
        <v>0</v>
      </c>
      <c r="G24" s="39">
        <f t="shared" si="6"/>
        <v>0</v>
      </c>
      <c r="H24" s="40">
        <f t="shared" si="7"/>
        <v>0</v>
      </c>
      <c r="I24" s="41">
        <f t="shared" si="8"/>
        <v>0</v>
      </c>
      <c r="J24" s="42">
        <f t="shared" si="9"/>
        <v>0</v>
      </c>
      <c r="K24" s="30">
        <f t="shared" si="10"/>
        <v>0</v>
      </c>
      <c r="L24" s="30">
        <f t="shared" si="11"/>
        <v>0</v>
      </c>
      <c r="M24" s="31">
        <f t="shared" si="12"/>
        <v>0</v>
      </c>
      <c r="N24" s="32">
        <f t="shared" si="13"/>
        <v>0</v>
      </c>
      <c r="P24" s="35">
        <f>Juin!P24+C24</f>
        <v>0</v>
      </c>
      <c r="Q24" s="36">
        <f>Juin!Q24+D24</f>
        <v>0</v>
      </c>
      <c r="R24" s="37">
        <f>Juin!R24+E24</f>
        <v>0</v>
      </c>
      <c r="S24" s="38">
        <f>Juin!S24+F24</f>
        <v>0</v>
      </c>
      <c r="T24" s="39">
        <f>Juin!T24+G24</f>
        <v>0</v>
      </c>
      <c r="U24" s="40">
        <f>Juin!U24+H24</f>
        <v>0</v>
      </c>
      <c r="V24" s="41">
        <f>Juin!V24+I24</f>
        <v>0</v>
      </c>
      <c r="W24" s="42">
        <f>Juin!W24+J24</f>
        <v>0</v>
      </c>
      <c r="X24" s="30">
        <f>Juin!X24+K24</f>
        <v>0</v>
      </c>
      <c r="Y24" s="30">
        <f>Juin!Y24+L24</f>
        <v>0</v>
      </c>
      <c r="Z24" s="31">
        <f>Juin!Z24+M24</f>
        <v>0</v>
      </c>
      <c r="AA24" s="43">
        <f>Juin!AA24+N24</f>
        <v>0</v>
      </c>
    </row>
    <row r="25" spans="1:27" ht="30" customHeight="1" x14ac:dyDescent="0.25">
      <c r="A25" s="34" t="str">
        <f t="shared" si="1"/>
        <v>KEVIN</v>
      </c>
      <c r="C25" s="35">
        <f t="shared" si="2"/>
        <v>0</v>
      </c>
      <c r="D25" s="36">
        <f t="shared" si="3"/>
        <v>0</v>
      </c>
      <c r="E25" s="37">
        <f t="shared" si="4"/>
        <v>0</v>
      </c>
      <c r="F25" s="38">
        <f t="shared" si="5"/>
        <v>0</v>
      </c>
      <c r="G25" s="39">
        <f t="shared" si="6"/>
        <v>0</v>
      </c>
      <c r="H25" s="40">
        <f t="shared" si="7"/>
        <v>0</v>
      </c>
      <c r="I25" s="41">
        <f t="shared" si="8"/>
        <v>0</v>
      </c>
      <c r="J25" s="42">
        <f t="shared" si="9"/>
        <v>0</v>
      </c>
      <c r="K25" s="30">
        <f t="shared" si="10"/>
        <v>0</v>
      </c>
      <c r="L25" s="30">
        <f t="shared" si="11"/>
        <v>0</v>
      </c>
      <c r="M25" s="31">
        <f t="shared" si="12"/>
        <v>0</v>
      </c>
      <c r="N25" s="32">
        <f t="shared" si="13"/>
        <v>0</v>
      </c>
      <c r="P25" s="35">
        <f>Juin!P25+C25</f>
        <v>0</v>
      </c>
      <c r="Q25" s="36">
        <f>Juin!Q25+D25</f>
        <v>0</v>
      </c>
      <c r="R25" s="37">
        <f>Juin!R25+E25</f>
        <v>0</v>
      </c>
      <c r="S25" s="38">
        <f>Juin!S25+F25</f>
        <v>0</v>
      </c>
      <c r="T25" s="39">
        <f>Juin!T25+G25</f>
        <v>0</v>
      </c>
      <c r="U25" s="40">
        <f>Juin!U25+H25</f>
        <v>0</v>
      </c>
      <c r="V25" s="41">
        <f>Juin!V25+I25</f>
        <v>0</v>
      </c>
      <c r="W25" s="42">
        <f>Juin!W25+J25</f>
        <v>0</v>
      </c>
      <c r="X25" s="30">
        <f>Juin!X25+K25</f>
        <v>0</v>
      </c>
      <c r="Y25" s="30">
        <f>Juin!Y25+L25</f>
        <v>0</v>
      </c>
      <c r="Z25" s="31">
        <f>Juin!Z25+M25</f>
        <v>0</v>
      </c>
      <c r="AA25" s="43">
        <f>Juin!AA25+N25</f>
        <v>0</v>
      </c>
    </row>
    <row r="26" spans="1:27" ht="30" customHeight="1" x14ac:dyDescent="0.25">
      <c r="A26" s="34" t="str">
        <f t="shared" si="1"/>
        <v>LAURENT</v>
      </c>
      <c r="C26" s="35">
        <f t="shared" si="2"/>
        <v>0</v>
      </c>
      <c r="D26" s="36">
        <f t="shared" si="3"/>
        <v>0</v>
      </c>
      <c r="E26" s="37">
        <f t="shared" si="4"/>
        <v>0</v>
      </c>
      <c r="F26" s="38">
        <f t="shared" si="5"/>
        <v>0</v>
      </c>
      <c r="G26" s="39">
        <f t="shared" si="6"/>
        <v>0</v>
      </c>
      <c r="H26" s="40">
        <f t="shared" si="7"/>
        <v>0</v>
      </c>
      <c r="I26" s="41">
        <f t="shared" si="8"/>
        <v>0</v>
      </c>
      <c r="J26" s="42">
        <f t="shared" si="9"/>
        <v>0</v>
      </c>
      <c r="K26" s="30">
        <f t="shared" si="10"/>
        <v>0</v>
      </c>
      <c r="L26" s="30">
        <f t="shared" si="11"/>
        <v>0</v>
      </c>
      <c r="M26" s="31">
        <f t="shared" si="12"/>
        <v>0</v>
      </c>
      <c r="N26" s="32">
        <f t="shared" si="13"/>
        <v>0</v>
      </c>
      <c r="P26" s="35">
        <f>Juin!P26+C26</f>
        <v>0</v>
      </c>
      <c r="Q26" s="36">
        <f>Juin!Q26+D26</f>
        <v>0</v>
      </c>
      <c r="R26" s="37">
        <f>Juin!R26+E26</f>
        <v>0</v>
      </c>
      <c r="S26" s="38">
        <f>Juin!S26+F26</f>
        <v>0</v>
      </c>
      <c r="T26" s="39">
        <f>Juin!T26+G26</f>
        <v>0</v>
      </c>
      <c r="U26" s="40">
        <f>Juin!U26+H26</f>
        <v>0</v>
      </c>
      <c r="V26" s="41">
        <f>Juin!V26+I26</f>
        <v>0</v>
      </c>
      <c r="W26" s="42">
        <f>Juin!W26+J26</f>
        <v>0</v>
      </c>
      <c r="X26" s="30">
        <f>Juin!X26+K26</f>
        <v>0</v>
      </c>
      <c r="Y26" s="30">
        <f>Juin!Y26+L26</f>
        <v>0</v>
      </c>
      <c r="Z26" s="31">
        <f>Juin!Z26+M26</f>
        <v>0</v>
      </c>
      <c r="AA26" s="43">
        <f>Juin!AA26+N26</f>
        <v>0</v>
      </c>
    </row>
  </sheetData>
  <sheetProtection selectLockedCells="1" selectUnlockedCells="1"/>
  <mergeCells count="5">
    <mergeCell ref="C2:AA3"/>
    <mergeCell ref="AB2:AG3"/>
    <mergeCell ref="C5:AG5"/>
    <mergeCell ref="C16:N16"/>
    <mergeCell ref="P16:AA16"/>
  </mergeCells>
  <conditionalFormatting sqref="C4:AG4">
    <cfRule type="cellIs" priority="31" operator="equal">
      <formula>OR(WXB$4="F",WEEKDAY(WXB$4,2)&gt;5)</formula>
    </cfRule>
    <cfRule type="expression" dxfId="95" priority="33">
      <formula>WEEKDAY(C$4,2)&gt;5</formula>
    </cfRule>
  </conditionalFormatting>
  <conditionalFormatting sqref="C7:AG7">
    <cfRule type="cellIs" dxfId="94" priority="9" operator="equal">
      <formula>"AJ2"</formula>
    </cfRule>
  </conditionalFormatting>
  <conditionalFormatting sqref="C7:AG14">
    <cfRule type="cellIs" dxfId="93" priority="8" operator="equal">
      <formula>"AJ"</formula>
    </cfRule>
  </conditionalFormatting>
  <conditionalFormatting sqref="C6:AG6">
    <cfRule type="cellIs" dxfId="92" priority="10" operator="equal">
      <formula>"AJ"</formula>
    </cfRule>
  </conditionalFormatting>
  <conditionalFormatting sqref="C6:AG14">
    <cfRule type="cellIs" dxfId="91" priority="1" operator="equal">
      <formula>"I"</formula>
    </cfRule>
    <cfRule type="cellIs" dxfId="90" priority="2" operator="equal">
      <formula>"P"</formula>
    </cfRule>
    <cfRule type="cellIs" dxfId="89" priority="3" operator="equal">
      <formula>"T"</formula>
    </cfRule>
    <cfRule type="cellIs" dxfId="88" priority="4" operator="equal">
      <formula>"R"</formula>
    </cfRule>
    <cfRule type="cellIs" dxfId="87" priority="5" operator="equal">
      <formula>"AR"</formula>
    </cfRule>
    <cfRule type="cellIs" dxfId="86" priority="6" operator="equal">
      <formula>"DA"</formula>
    </cfRule>
    <cfRule type="cellIs" dxfId="85" priority="7" operator="equal">
      <formula>"AN"</formula>
    </cfRule>
    <cfRule type="cellIs" dxfId="84" priority="11" operator="equal">
      <formula>"RN2"</formula>
    </cfRule>
    <cfRule type="cellIs" dxfId="83" priority="12" operator="equal">
      <formula>"RJ2"</formula>
    </cfRule>
    <cfRule type="cellIs" dxfId="82" priority="13" operator="equal">
      <formula>"RN1"</formula>
    </cfRule>
    <cfRule type="cellIs" dxfId="81" priority="14" operator="equal">
      <formula>"RJ1"</formula>
    </cfRule>
    <cfRule type="expression" dxfId="80" priority="15">
      <formula>WEEKDAY(C$4,2)&gt;5</formula>
    </cfRule>
  </conditionalFormatting>
  <printOptions verticalCentered="1"/>
  <pageMargins left="0" right="0" top="0" bottom="0" header="0" footer="0"/>
  <pageSetup scale="96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Liste!$C$1:$C$9</xm:f>
          </x14:formula1>
          <xm:sqref>A6:A14</xm:sqref>
        </x14:dataValidation>
        <x14:dataValidation type="list" allowBlank="1">
          <x14:formula1>
            <xm:f>Liste!$D$1:$D$13</xm:f>
          </x14:formula1>
          <xm:sqref>C6:AG14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AS26"/>
  <sheetViews>
    <sheetView showGridLines="0" zoomScaleNormal="100" workbookViewId="0">
      <selection activeCell="C18" sqref="C18:N26"/>
    </sheetView>
  </sheetViews>
  <sheetFormatPr baseColWidth="10" defaultColWidth="11.42578125" defaultRowHeight="15" x14ac:dyDescent="0.25"/>
  <cols>
    <col min="1" max="1" width="16.28515625" style="1" customWidth="1"/>
    <col min="2" max="33" width="3.85546875" style="1" customWidth="1"/>
    <col min="34" max="35" width="13.42578125" style="7" customWidth="1"/>
    <col min="36" max="36" width="20" style="7" customWidth="1"/>
    <col min="37" max="37" width="20.7109375" style="7" customWidth="1"/>
    <col min="38" max="45" width="3.85546875" style="7" customWidth="1"/>
    <col min="46" max="101" width="3.85546875" style="1" customWidth="1"/>
    <col min="102" max="16384" width="11.42578125" style="1"/>
  </cols>
  <sheetData>
    <row r="1" spans="1:45" ht="0.75" customHeight="1" x14ac:dyDescent="0.25">
      <c r="A1" s="18">
        <v>8</v>
      </c>
      <c r="B1" s="2"/>
      <c r="C1" s="11" t="s">
        <v>0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45" ht="15" customHeight="1" x14ac:dyDescent="0.25">
      <c r="A2" s="17">
        <f>Janvier!$A$2</f>
        <v>3</v>
      </c>
      <c r="B2" s="3"/>
      <c r="C2" s="44" t="s">
        <v>4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6"/>
      <c r="AB2" s="50">
        <f>Janvier!$C$4</f>
        <v>43101</v>
      </c>
      <c r="AC2" s="51"/>
      <c r="AD2" s="51"/>
      <c r="AE2" s="51"/>
      <c r="AF2" s="51"/>
      <c r="AG2" s="52"/>
      <c r="AN2" s="1"/>
      <c r="AO2" s="1"/>
      <c r="AP2" s="1"/>
      <c r="AQ2" s="1"/>
      <c r="AR2" s="1"/>
      <c r="AS2" s="1"/>
    </row>
    <row r="3" spans="1:45" ht="15" customHeight="1" x14ac:dyDescent="0.25">
      <c r="A3" s="16"/>
      <c r="B3" s="6"/>
      <c r="C3" s="47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9"/>
      <c r="AB3" s="53"/>
      <c r="AC3" s="54"/>
      <c r="AD3" s="54"/>
      <c r="AE3" s="54"/>
      <c r="AF3" s="54"/>
      <c r="AG3" s="55"/>
      <c r="AN3" s="1"/>
      <c r="AO3" s="1"/>
      <c r="AP3" s="1"/>
      <c r="AQ3" s="1"/>
      <c r="AR3" s="1"/>
      <c r="AS3" s="1"/>
    </row>
    <row r="4" spans="1:45" ht="64.5" customHeight="1" x14ac:dyDescent="0.25">
      <c r="A4" s="14"/>
      <c r="B4" s="4"/>
      <c r="C4" s="9">
        <f>DATE(A2+2015,A1,1)</f>
        <v>43313</v>
      </c>
      <c r="D4" s="9">
        <f t="shared" ref="D4:AD4" si="0">C4+1</f>
        <v>43314</v>
      </c>
      <c r="E4" s="9">
        <f t="shared" si="0"/>
        <v>43315</v>
      </c>
      <c r="F4" s="9">
        <f t="shared" si="0"/>
        <v>43316</v>
      </c>
      <c r="G4" s="9">
        <f t="shared" si="0"/>
        <v>43317</v>
      </c>
      <c r="H4" s="9">
        <f t="shared" si="0"/>
        <v>43318</v>
      </c>
      <c r="I4" s="9">
        <f t="shared" si="0"/>
        <v>43319</v>
      </c>
      <c r="J4" s="9">
        <f t="shared" si="0"/>
        <v>43320</v>
      </c>
      <c r="K4" s="9">
        <f t="shared" si="0"/>
        <v>43321</v>
      </c>
      <c r="L4" s="9">
        <f t="shared" si="0"/>
        <v>43322</v>
      </c>
      <c r="M4" s="9">
        <f t="shared" si="0"/>
        <v>43323</v>
      </c>
      <c r="N4" s="9">
        <f t="shared" si="0"/>
        <v>43324</v>
      </c>
      <c r="O4" s="9">
        <f t="shared" si="0"/>
        <v>43325</v>
      </c>
      <c r="P4" s="9">
        <f t="shared" si="0"/>
        <v>43326</v>
      </c>
      <c r="Q4" s="9">
        <f t="shared" si="0"/>
        <v>43327</v>
      </c>
      <c r="R4" s="9">
        <f t="shared" si="0"/>
        <v>43328</v>
      </c>
      <c r="S4" s="9">
        <f t="shared" si="0"/>
        <v>43329</v>
      </c>
      <c r="T4" s="9">
        <f t="shared" si="0"/>
        <v>43330</v>
      </c>
      <c r="U4" s="9">
        <f t="shared" si="0"/>
        <v>43331</v>
      </c>
      <c r="V4" s="9">
        <f t="shared" si="0"/>
        <v>43332</v>
      </c>
      <c r="W4" s="9">
        <f t="shared" si="0"/>
        <v>43333</v>
      </c>
      <c r="X4" s="9">
        <f t="shared" si="0"/>
        <v>43334</v>
      </c>
      <c r="Y4" s="9">
        <f t="shared" si="0"/>
        <v>43335</v>
      </c>
      <c r="Z4" s="9">
        <f t="shared" si="0"/>
        <v>43336</v>
      </c>
      <c r="AA4" s="9">
        <f t="shared" si="0"/>
        <v>43337</v>
      </c>
      <c r="AB4" s="9">
        <f t="shared" si="0"/>
        <v>43338</v>
      </c>
      <c r="AC4" s="9">
        <f t="shared" si="0"/>
        <v>43339</v>
      </c>
      <c r="AD4" s="9">
        <f t="shared" si="0"/>
        <v>43340</v>
      </c>
      <c r="AE4" s="9">
        <f>IF(AD4="","",IF(MONTH(AD4+1)=MONTH(AD4),AD4+1,""))</f>
        <v>43341</v>
      </c>
      <c r="AF4" s="9">
        <f>IF(AE4="","",IF(MONTH(AE4+1)=MONTH(AE4),AE4+1,""))</f>
        <v>43342</v>
      </c>
      <c r="AG4" s="9">
        <f>IF(AF4="","",IF(MONTH(AF4+1)=MONTH(AF4),AF4+1,""))</f>
        <v>43343</v>
      </c>
      <c r="AN4" s="1"/>
      <c r="AO4" s="1"/>
      <c r="AP4" s="1"/>
      <c r="AQ4" s="1"/>
      <c r="AR4" s="1"/>
      <c r="AS4" s="1"/>
    </row>
    <row r="5" spans="1:45" ht="31.5" customHeight="1" x14ac:dyDescent="0.25">
      <c r="A5" s="5"/>
      <c r="B5" s="6"/>
      <c r="C5" s="56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8"/>
      <c r="AN5" s="1"/>
      <c r="AO5" s="1"/>
      <c r="AP5" s="1"/>
      <c r="AQ5" s="1"/>
      <c r="AR5" s="1"/>
      <c r="AS5" s="1"/>
    </row>
    <row r="6" spans="1:45" ht="30" customHeight="1" x14ac:dyDescent="0.25">
      <c r="A6" s="10" t="str">
        <f>Juillet!A6</f>
        <v>ANTOINE</v>
      </c>
      <c r="B6" s="8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N6" s="1"/>
      <c r="AO6" s="1"/>
      <c r="AP6" s="1"/>
      <c r="AQ6" s="1"/>
      <c r="AR6" s="1"/>
      <c r="AS6" s="1"/>
    </row>
    <row r="7" spans="1:45" ht="30" customHeight="1" x14ac:dyDescent="0.25">
      <c r="A7" s="10" t="str">
        <f>Juillet!A7</f>
        <v>BERNARD</v>
      </c>
      <c r="B7" s="8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N7" s="1"/>
      <c r="AO7" s="1"/>
      <c r="AP7" s="1"/>
      <c r="AQ7" s="1"/>
      <c r="AR7" s="1"/>
      <c r="AS7" s="1"/>
    </row>
    <row r="8" spans="1:45" ht="30" customHeight="1" x14ac:dyDescent="0.25">
      <c r="A8" s="10" t="str">
        <f>Juillet!A8</f>
        <v>CHRIS</v>
      </c>
      <c r="B8" s="8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N8" s="1"/>
      <c r="AO8" s="1"/>
      <c r="AP8" s="1"/>
      <c r="AQ8" s="1"/>
      <c r="AR8" s="1"/>
      <c r="AS8" s="1"/>
    </row>
    <row r="9" spans="1:45" ht="30" customHeight="1" x14ac:dyDescent="0.25">
      <c r="A9" s="10" t="str">
        <f>Juillet!A9</f>
        <v>DAVID</v>
      </c>
      <c r="B9" s="8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N9" s="1"/>
      <c r="AO9" s="1"/>
      <c r="AP9" s="1"/>
      <c r="AQ9" s="1"/>
      <c r="AR9" s="1"/>
      <c r="AS9" s="1"/>
    </row>
    <row r="10" spans="1:45" ht="30" customHeight="1" x14ac:dyDescent="0.25">
      <c r="A10" s="10" t="str">
        <f>Juillet!A10</f>
        <v>ENZO</v>
      </c>
      <c r="B10" s="8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N10" s="1"/>
      <c r="AO10" s="1"/>
      <c r="AP10" s="1"/>
      <c r="AQ10" s="1"/>
      <c r="AR10" s="1"/>
      <c r="AS10" s="1"/>
    </row>
    <row r="11" spans="1:45" ht="30" customHeight="1" x14ac:dyDescent="0.25">
      <c r="A11" s="10" t="str">
        <f>Juillet!A11</f>
        <v>FLORIAN</v>
      </c>
      <c r="B11" s="8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N11" s="1"/>
      <c r="AO11" s="1"/>
      <c r="AP11" s="1"/>
      <c r="AQ11" s="1"/>
      <c r="AR11" s="1"/>
      <c r="AS11" s="1"/>
    </row>
    <row r="12" spans="1:45" ht="30" customHeight="1" x14ac:dyDescent="0.25">
      <c r="A12" s="10" t="str">
        <f>Juillet!A12</f>
        <v>JULIEN</v>
      </c>
      <c r="B12" s="8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N12" s="1"/>
      <c r="AO12" s="1"/>
      <c r="AP12" s="1"/>
      <c r="AQ12" s="1"/>
      <c r="AR12" s="1"/>
      <c r="AS12" s="1"/>
    </row>
    <row r="13" spans="1:45" ht="30" customHeight="1" x14ac:dyDescent="0.25">
      <c r="A13" s="10" t="str">
        <f>Juillet!A13</f>
        <v>KEVIN</v>
      </c>
      <c r="B13" s="8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N13" s="1"/>
      <c r="AO13" s="1"/>
      <c r="AP13" s="1"/>
      <c r="AQ13" s="1"/>
      <c r="AR13" s="1"/>
      <c r="AS13" s="1"/>
    </row>
    <row r="14" spans="1:45" ht="30" customHeight="1" x14ac:dyDescent="0.25">
      <c r="A14" s="10" t="str">
        <f>Juillet!A14</f>
        <v>LAURENT</v>
      </c>
      <c r="B14" s="8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N14" s="1"/>
      <c r="AO14" s="1"/>
      <c r="AP14" s="1"/>
      <c r="AQ14" s="1"/>
      <c r="AR14" s="1"/>
      <c r="AS14" s="1"/>
    </row>
    <row r="15" spans="1:45" ht="6.75" customHeight="1" x14ac:dyDescent="0.25"/>
    <row r="16" spans="1:45" x14ac:dyDescent="0.25">
      <c r="C16" s="59" t="s">
        <v>24</v>
      </c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1"/>
      <c r="P16" s="62" t="s">
        <v>25</v>
      </c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4"/>
    </row>
    <row r="17" spans="1:27" ht="30" customHeight="1" x14ac:dyDescent="0.25">
      <c r="C17" s="21" t="s">
        <v>37</v>
      </c>
      <c r="D17" s="22" t="s">
        <v>38</v>
      </c>
      <c r="E17" s="23" t="s">
        <v>39</v>
      </c>
      <c r="F17" s="24" t="s">
        <v>48</v>
      </c>
      <c r="G17" s="25" t="s">
        <v>41</v>
      </c>
      <c r="H17" s="26" t="s">
        <v>42</v>
      </c>
      <c r="I17" s="27" t="s">
        <v>43</v>
      </c>
      <c r="J17" s="28" t="s">
        <v>44</v>
      </c>
      <c r="K17" s="29" t="s">
        <v>23</v>
      </c>
      <c r="L17" s="30" t="s">
        <v>45</v>
      </c>
      <c r="M17" s="31" t="s">
        <v>46</v>
      </c>
      <c r="N17" s="32" t="s">
        <v>47</v>
      </c>
      <c r="P17" s="21" t="s">
        <v>37</v>
      </c>
      <c r="Q17" s="22" t="s">
        <v>38</v>
      </c>
      <c r="R17" s="23" t="s">
        <v>39</v>
      </c>
      <c r="S17" s="24" t="s">
        <v>48</v>
      </c>
      <c r="T17" s="25" t="s">
        <v>41</v>
      </c>
      <c r="U17" s="26" t="s">
        <v>42</v>
      </c>
      <c r="V17" s="27" t="s">
        <v>43</v>
      </c>
      <c r="W17" s="28" t="s">
        <v>44</v>
      </c>
      <c r="X17" s="29" t="s">
        <v>23</v>
      </c>
      <c r="Y17" s="30" t="s">
        <v>45</v>
      </c>
      <c r="Z17" s="31" t="s">
        <v>46</v>
      </c>
      <c r="AA17" s="32" t="s">
        <v>47</v>
      </c>
    </row>
    <row r="18" spans="1:27" ht="30" customHeight="1" x14ac:dyDescent="0.25">
      <c r="A18" s="34" t="str">
        <f t="shared" ref="A18:A26" si="1">A6</f>
        <v>ANTOINE</v>
      </c>
      <c r="C18" s="35">
        <f>COUNTIF(C6:AG6,"A")+COUNTIF(C6:AG6,"DA")*0.5</f>
        <v>0</v>
      </c>
      <c r="D18" s="36">
        <f>COUNTIF(C6:AG6,"B")+COUNTIF(C6:AG6,"DB")*0.5</f>
        <v>0</v>
      </c>
      <c r="E18" s="37">
        <f>COUNTIF(C6:AG6,"C")+COUNTIF(C6:AG6,"DC")*0.5</f>
        <v>0</v>
      </c>
      <c r="F18" s="38">
        <f>COUNTIF(C6:AG6,"D")+COUNTIF(C6:AG6,"DD")*0.5</f>
        <v>0</v>
      </c>
      <c r="G18" s="39">
        <f>COUNTIF(D6:AH6,"E")+COUNTIF(D6:AH6,"DE")*0.5</f>
        <v>0</v>
      </c>
      <c r="H18" s="40">
        <f>COUNTIF(C6:AG6,"F")+COUNTIF(C6:AG6,"DF")*0.5+COUNTIF(C6:AG6,"AF")+COUNTIF(C6:AG6,"DF")*0.5</f>
        <v>0</v>
      </c>
      <c r="I18" s="41">
        <f>COUNTIF(C6:AG6,"G")+COUNTIF(C6:AG6,"DG")*0.5</f>
        <v>0</v>
      </c>
      <c r="J18" s="42">
        <f>COUNTIF(D6:AH6,"H")+COUNTIF(D6:AH6,"DH")*0.5</f>
        <v>0</v>
      </c>
      <c r="K18" s="30">
        <f>COUNTIF(C6:AG6,"I")+COUNTIF(C6:AG6,"DI")*0.5</f>
        <v>0</v>
      </c>
      <c r="L18" s="30">
        <f>COUNTIF(C6:AG6,"J")+COUNTIF(C6:AG6,"DJ")*0.5</f>
        <v>0</v>
      </c>
      <c r="M18" s="31">
        <f>COUNTIF(C6:AG6,"K")+COUNTIF(C6:AG6,"DK")*0.5</f>
        <v>0</v>
      </c>
      <c r="N18" s="32">
        <f>COUNTIF(C6:AG6,"L")+COUNTIF(C6:AG6,"DL")*0.5</f>
        <v>0</v>
      </c>
      <c r="P18" s="35">
        <f>Juillet!P18+C18</f>
        <v>3</v>
      </c>
      <c r="Q18" s="36">
        <f>Juillet!Q18+D18</f>
        <v>6</v>
      </c>
      <c r="R18" s="37">
        <f>Juillet!R18+E18</f>
        <v>5</v>
      </c>
      <c r="S18" s="38">
        <f>Juillet!S18+F18</f>
        <v>1</v>
      </c>
      <c r="T18" s="39">
        <f>Juillet!T18+G18</f>
        <v>0</v>
      </c>
      <c r="U18" s="40">
        <f>Juillet!U18+H18</f>
        <v>0</v>
      </c>
      <c r="V18" s="41">
        <f>Juillet!V18+I18</f>
        <v>0</v>
      </c>
      <c r="W18" s="42">
        <f>Juillet!W18+J18</f>
        <v>0</v>
      </c>
      <c r="X18" s="30">
        <f>Juillet!X18+K18</f>
        <v>0</v>
      </c>
      <c r="Y18" s="30">
        <f>Juillet!Y18+L18</f>
        <v>0</v>
      </c>
      <c r="Z18" s="31">
        <f>Juillet!Z18+M18</f>
        <v>0</v>
      </c>
      <c r="AA18" s="43">
        <f>Juillet!AA18+N18</f>
        <v>0</v>
      </c>
    </row>
    <row r="19" spans="1:27" ht="30" customHeight="1" x14ac:dyDescent="0.25">
      <c r="A19" s="34" t="str">
        <f t="shared" si="1"/>
        <v>BERNARD</v>
      </c>
      <c r="C19" s="35">
        <f t="shared" ref="C19:C26" si="2">COUNTIF(C7:AG7,"A")+COUNTIF(C7:AG7,"DA")*0.5</f>
        <v>0</v>
      </c>
      <c r="D19" s="36">
        <f t="shared" ref="D19:D26" si="3">COUNTIF(C7:AG7,"B")+COUNTIF(C7:AG7,"DB")*0.5</f>
        <v>0</v>
      </c>
      <c r="E19" s="37">
        <f t="shared" ref="E19:E26" si="4">COUNTIF(C7:AG7,"C")+COUNTIF(C7:AG7,"DC")*0.5</f>
        <v>0</v>
      </c>
      <c r="F19" s="38">
        <f t="shared" ref="F19:F26" si="5">COUNTIF(C7:AG7,"D")+COUNTIF(C7:AG7,"DD")*0.5</f>
        <v>0</v>
      </c>
      <c r="G19" s="39">
        <f t="shared" ref="G19:G26" si="6">COUNTIF(D7:AH7,"E")+COUNTIF(D7:AH7,"DE")*0.5</f>
        <v>0</v>
      </c>
      <c r="H19" s="40">
        <f t="shared" ref="H19:H26" si="7">COUNTIF(C7:AG7,"F")+COUNTIF(C7:AG7,"DF")*0.5+COUNTIF(C7:AG7,"AF")+COUNTIF(C7:AG7,"DF")*0.5</f>
        <v>0</v>
      </c>
      <c r="I19" s="41">
        <f t="shared" ref="I19:I26" si="8">COUNTIF(C7:AG7,"G")+COUNTIF(C7:AG7,"DG")*0.5</f>
        <v>0</v>
      </c>
      <c r="J19" s="42">
        <f t="shared" ref="J19:J26" si="9">COUNTIF(D7:AH7,"H")+COUNTIF(D7:AH7,"DH")*0.5</f>
        <v>0</v>
      </c>
      <c r="K19" s="30">
        <f t="shared" ref="K19:K26" si="10">COUNTIF(C7:AG7,"I")+COUNTIF(C7:AG7,"DI")*0.5</f>
        <v>0</v>
      </c>
      <c r="L19" s="30">
        <f t="shared" ref="L19:L26" si="11">COUNTIF(C7:AG7,"J")+COUNTIF(C7:AG7,"DJ")*0.5</f>
        <v>0</v>
      </c>
      <c r="M19" s="31">
        <f t="shared" ref="M19:M26" si="12">COUNTIF(C7:AG7,"K")+COUNTIF(C7:AG7,"DK")*0.5</f>
        <v>0</v>
      </c>
      <c r="N19" s="32">
        <f t="shared" ref="N19:N26" si="13">COUNTIF(C7:AG7,"L")+COUNTIF(C7:AG7,"DL")*0.5</f>
        <v>0</v>
      </c>
      <c r="P19" s="35">
        <f>Juillet!P19+C19</f>
        <v>0</v>
      </c>
      <c r="Q19" s="36">
        <f>Juillet!Q19+D19</f>
        <v>0</v>
      </c>
      <c r="R19" s="37">
        <f>Juillet!R19+E19</f>
        <v>0</v>
      </c>
      <c r="S19" s="38">
        <f>Juillet!S19+F19</f>
        <v>0</v>
      </c>
      <c r="T19" s="39">
        <f>Juillet!T19+G19</f>
        <v>0</v>
      </c>
      <c r="U19" s="40">
        <f>Juillet!U19+H19</f>
        <v>4</v>
      </c>
      <c r="V19" s="41">
        <f>Juillet!V19+I19</f>
        <v>3</v>
      </c>
      <c r="W19" s="42">
        <f>Juillet!W19+J19</f>
        <v>1</v>
      </c>
      <c r="X19" s="30">
        <f>Juillet!X19+K19</f>
        <v>0</v>
      </c>
      <c r="Y19" s="30">
        <f>Juillet!Y19+L19</f>
        <v>0</v>
      </c>
      <c r="Z19" s="31">
        <f>Juillet!Z19+M19</f>
        <v>0</v>
      </c>
      <c r="AA19" s="43">
        <f>Juillet!AA19+N19</f>
        <v>0</v>
      </c>
    </row>
    <row r="20" spans="1:27" ht="30" customHeight="1" x14ac:dyDescent="0.25">
      <c r="A20" s="34" t="str">
        <f t="shared" si="1"/>
        <v>CHRIS</v>
      </c>
      <c r="C20" s="35">
        <f t="shared" si="2"/>
        <v>0</v>
      </c>
      <c r="D20" s="36">
        <f t="shared" si="3"/>
        <v>0</v>
      </c>
      <c r="E20" s="37">
        <f t="shared" si="4"/>
        <v>0</v>
      </c>
      <c r="F20" s="38">
        <f t="shared" si="5"/>
        <v>0</v>
      </c>
      <c r="G20" s="39">
        <f t="shared" si="6"/>
        <v>0</v>
      </c>
      <c r="H20" s="40">
        <f t="shared" si="7"/>
        <v>0</v>
      </c>
      <c r="I20" s="41">
        <f t="shared" si="8"/>
        <v>0</v>
      </c>
      <c r="J20" s="42">
        <f t="shared" si="9"/>
        <v>0</v>
      </c>
      <c r="K20" s="30">
        <f t="shared" si="10"/>
        <v>0</v>
      </c>
      <c r="L20" s="30">
        <f t="shared" si="11"/>
        <v>0</v>
      </c>
      <c r="M20" s="31">
        <f t="shared" si="12"/>
        <v>0</v>
      </c>
      <c r="N20" s="32">
        <f t="shared" si="13"/>
        <v>0</v>
      </c>
      <c r="P20" s="35">
        <f>Juillet!P20+C20</f>
        <v>0</v>
      </c>
      <c r="Q20" s="36">
        <f>Juillet!Q20+D20</f>
        <v>0</v>
      </c>
      <c r="R20" s="37">
        <f>Juillet!R20+E20</f>
        <v>0</v>
      </c>
      <c r="S20" s="38">
        <f>Juillet!S20+F20</f>
        <v>0</v>
      </c>
      <c r="T20" s="39">
        <f>Juillet!T20+G20</f>
        <v>0</v>
      </c>
      <c r="U20" s="40">
        <f>Juillet!U20+H20</f>
        <v>0</v>
      </c>
      <c r="V20" s="41">
        <f>Juillet!V20+I20</f>
        <v>0</v>
      </c>
      <c r="W20" s="42">
        <f>Juillet!W20+J20</f>
        <v>0</v>
      </c>
      <c r="X20" s="30">
        <f>Juillet!X20+K20</f>
        <v>0</v>
      </c>
      <c r="Y20" s="30">
        <f>Juillet!Y20+L20</f>
        <v>0</v>
      </c>
      <c r="Z20" s="31">
        <f>Juillet!Z20+M20</f>
        <v>0</v>
      </c>
      <c r="AA20" s="43">
        <f>Juillet!AA20+N20</f>
        <v>0</v>
      </c>
    </row>
    <row r="21" spans="1:27" ht="30" customHeight="1" x14ac:dyDescent="0.25">
      <c r="A21" s="34" t="str">
        <f t="shared" si="1"/>
        <v>DAVID</v>
      </c>
      <c r="C21" s="35">
        <f t="shared" si="2"/>
        <v>0</v>
      </c>
      <c r="D21" s="36">
        <f t="shared" si="3"/>
        <v>0</v>
      </c>
      <c r="E21" s="37">
        <f t="shared" si="4"/>
        <v>0</v>
      </c>
      <c r="F21" s="38">
        <f t="shared" si="5"/>
        <v>0</v>
      </c>
      <c r="G21" s="39">
        <f t="shared" si="6"/>
        <v>0</v>
      </c>
      <c r="H21" s="40">
        <f t="shared" si="7"/>
        <v>0</v>
      </c>
      <c r="I21" s="41">
        <f t="shared" si="8"/>
        <v>0</v>
      </c>
      <c r="J21" s="42">
        <f t="shared" si="9"/>
        <v>0</v>
      </c>
      <c r="K21" s="30">
        <f t="shared" si="10"/>
        <v>0</v>
      </c>
      <c r="L21" s="30">
        <f t="shared" si="11"/>
        <v>0</v>
      </c>
      <c r="M21" s="31">
        <f t="shared" si="12"/>
        <v>0</v>
      </c>
      <c r="N21" s="32">
        <f t="shared" si="13"/>
        <v>0</v>
      </c>
      <c r="P21" s="35">
        <f>Juillet!P21+C21</f>
        <v>0</v>
      </c>
      <c r="Q21" s="36">
        <f>Juillet!Q21+D21</f>
        <v>0</v>
      </c>
      <c r="R21" s="37">
        <f>Juillet!R21+E21</f>
        <v>0</v>
      </c>
      <c r="S21" s="38">
        <f>Juillet!S21+F21</f>
        <v>0</v>
      </c>
      <c r="T21" s="39">
        <f>Juillet!T21+G21</f>
        <v>0</v>
      </c>
      <c r="U21" s="40">
        <f>Juillet!U21+H21</f>
        <v>0</v>
      </c>
      <c r="V21" s="41">
        <f>Juillet!V21+I21</f>
        <v>0</v>
      </c>
      <c r="W21" s="42">
        <f>Juillet!W21+J21</f>
        <v>0</v>
      </c>
      <c r="X21" s="30">
        <f>Juillet!X21+K21</f>
        <v>0</v>
      </c>
      <c r="Y21" s="30">
        <f>Juillet!Y21+L21</f>
        <v>0</v>
      </c>
      <c r="Z21" s="31">
        <f>Juillet!Z21+M21</f>
        <v>0</v>
      </c>
      <c r="AA21" s="43">
        <f>Juillet!AA21+N21</f>
        <v>0</v>
      </c>
    </row>
    <row r="22" spans="1:27" ht="30" customHeight="1" x14ac:dyDescent="0.25">
      <c r="A22" s="34" t="str">
        <f t="shared" si="1"/>
        <v>ENZO</v>
      </c>
      <c r="C22" s="35">
        <f t="shared" si="2"/>
        <v>0</v>
      </c>
      <c r="D22" s="36">
        <f t="shared" si="3"/>
        <v>0</v>
      </c>
      <c r="E22" s="37">
        <f t="shared" si="4"/>
        <v>0</v>
      </c>
      <c r="F22" s="38">
        <f t="shared" si="5"/>
        <v>0</v>
      </c>
      <c r="G22" s="39">
        <f t="shared" si="6"/>
        <v>0</v>
      </c>
      <c r="H22" s="40">
        <f t="shared" si="7"/>
        <v>0</v>
      </c>
      <c r="I22" s="41">
        <f t="shared" si="8"/>
        <v>0</v>
      </c>
      <c r="J22" s="42">
        <f t="shared" si="9"/>
        <v>0</v>
      </c>
      <c r="K22" s="30">
        <f t="shared" si="10"/>
        <v>0</v>
      </c>
      <c r="L22" s="30">
        <f t="shared" si="11"/>
        <v>0</v>
      </c>
      <c r="M22" s="31">
        <f t="shared" si="12"/>
        <v>0</v>
      </c>
      <c r="N22" s="32">
        <f t="shared" si="13"/>
        <v>0</v>
      </c>
      <c r="P22" s="35">
        <f>Juillet!P22+C22</f>
        <v>0</v>
      </c>
      <c r="Q22" s="36">
        <f>Juillet!Q22+D22</f>
        <v>0</v>
      </c>
      <c r="R22" s="37">
        <f>Juillet!R22+E22</f>
        <v>0</v>
      </c>
      <c r="S22" s="38">
        <f>Juillet!S22+F22</f>
        <v>0</v>
      </c>
      <c r="T22" s="39">
        <f>Juillet!T22+G22</f>
        <v>0</v>
      </c>
      <c r="U22" s="40">
        <f>Juillet!U22+H22</f>
        <v>0</v>
      </c>
      <c r="V22" s="41">
        <f>Juillet!V22+I22</f>
        <v>0</v>
      </c>
      <c r="W22" s="42">
        <f>Juillet!W22+J22</f>
        <v>0</v>
      </c>
      <c r="X22" s="30">
        <f>Juillet!X22+K22</f>
        <v>0</v>
      </c>
      <c r="Y22" s="30">
        <f>Juillet!Y22+L22</f>
        <v>0</v>
      </c>
      <c r="Z22" s="31">
        <f>Juillet!Z22+M22</f>
        <v>0</v>
      </c>
      <c r="AA22" s="43">
        <f>Juillet!AA22+N22</f>
        <v>0</v>
      </c>
    </row>
    <row r="23" spans="1:27" ht="30" customHeight="1" x14ac:dyDescent="0.25">
      <c r="A23" s="34" t="str">
        <f t="shared" si="1"/>
        <v>FLORIAN</v>
      </c>
      <c r="C23" s="35">
        <f t="shared" si="2"/>
        <v>0</v>
      </c>
      <c r="D23" s="36">
        <f t="shared" si="3"/>
        <v>0</v>
      </c>
      <c r="E23" s="37">
        <f t="shared" si="4"/>
        <v>0</v>
      </c>
      <c r="F23" s="38">
        <f t="shared" si="5"/>
        <v>0</v>
      </c>
      <c r="G23" s="39">
        <f t="shared" si="6"/>
        <v>0</v>
      </c>
      <c r="H23" s="40">
        <f t="shared" si="7"/>
        <v>0</v>
      </c>
      <c r="I23" s="41">
        <f t="shared" si="8"/>
        <v>0</v>
      </c>
      <c r="J23" s="42">
        <f t="shared" si="9"/>
        <v>0</v>
      </c>
      <c r="K23" s="30">
        <f t="shared" si="10"/>
        <v>0</v>
      </c>
      <c r="L23" s="30">
        <f t="shared" si="11"/>
        <v>0</v>
      </c>
      <c r="M23" s="31">
        <f t="shared" si="12"/>
        <v>0</v>
      </c>
      <c r="N23" s="32">
        <f t="shared" si="13"/>
        <v>0</v>
      </c>
      <c r="P23" s="35">
        <f>Juillet!P23+C23</f>
        <v>0</v>
      </c>
      <c r="Q23" s="36">
        <f>Juillet!Q23+D23</f>
        <v>0</v>
      </c>
      <c r="R23" s="37">
        <f>Juillet!R23+E23</f>
        <v>0</v>
      </c>
      <c r="S23" s="38">
        <f>Juillet!S23+F23</f>
        <v>0</v>
      </c>
      <c r="T23" s="39">
        <f>Juillet!T23+G23</f>
        <v>0</v>
      </c>
      <c r="U23" s="40">
        <f>Juillet!U23+H23</f>
        <v>0</v>
      </c>
      <c r="V23" s="41">
        <f>Juillet!V23+I23</f>
        <v>0</v>
      </c>
      <c r="W23" s="42">
        <f>Juillet!W23+J23</f>
        <v>0</v>
      </c>
      <c r="X23" s="30">
        <f>Juillet!X23+K23</f>
        <v>0</v>
      </c>
      <c r="Y23" s="30">
        <f>Juillet!Y23+L23</f>
        <v>0</v>
      </c>
      <c r="Z23" s="31">
        <f>Juillet!Z23+M23</f>
        <v>0</v>
      </c>
      <c r="AA23" s="43">
        <f>Juillet!AA23+N23</f>
        <v>0</v>
      </c>
    </row>
    <row r="24" spans="1:27" ht="30" customHeight="1" x14ac:dyDescent="0.25">
      <c r="A24" s="34" t="str">
        <f t="shared" si="1"/>
        <v>JULIEN</v>
      </c>
      <c r="C24" s="35">
        <f t="shared" si="2"/>
        <v>0</v>
      </c>
      <c r="D24" s="36">
        <f t="shared" si="3"/>
        <v>0</v>
      </c>
      <c r="E24" s="37">
        <f t="shared" si="4"/>
        <v>0</v>
      </c>
      <c r="F24" s="38">
        <f t="shared" si="5"/>
        <v>0</v>
      </c>
      <c r="G24" s="39">
        <f t="shared" si="6"/>
        <v>0</v>
      </c>
      <c r="H24" s="40">
        <f t="shared" si="7"/>
        <v>0</v>
      </c>
      <c r="I24" s="41">
        <f t="shared" si="8"/>
        <v>0</v>
      </c>
      <c r="J24" s="42">
        <f t="shared" si="9"/>
        <v>0</v>
      </c>
      <c r="K24" s="30">
        <f t="shared" si="10"/>
        <v>0</v>
      </c>
      <c r="L24" s="30">
        <f t="shared" si="11"/>
        <v>0</v>
      </c>
      <c r="M24" s="31">
        <f t="shared" si="12"/>
        <v>0</v>
      </c>
      <c r="N24" s="32">
        <f t="shared" si="13"/>
        <v>0</v>
      </c>
      <c r="P24" s="35">
        <f>Juillet!P24+C24</f>
        <v>0</v>
      </c>
      <c r="Q24" s="36">
        <f>Juillet!Q24+D24</f>
        <v>0</v>
      </c>
      <c r="R24" s="37">
        <f>Juillet!R24+E24</f>
        <v>0</v>
      </c>
      <c r="S24" s="38">
        <f>Juillet!S24+F24</f>
        <v>0</v>
      </c>
      <c r="T24" s="39">
        <f>Juillet!T24+G24</f>
        <v>0</v>
      </c>
      <c r="U24" s="40">
        <f>Juillet!U24+H24</f>
        <v>0</v>
      </c>
      <c r="V24" s="41">
        <f>Juillet!V24+I24</f>
        <v>0</v>
      </c>
      <c r="W24" s="42">
        <f>Juillet!W24+J24</f>
        <v>0</v>
      </c>
      <c r="X24" s="30">
        <f>Juillet!X24+K24</f>
        <v>0</v>
      </c>
      <c r="Y24" s="30">
        <f>Juillet!Y24+L24</f>
        <v>0</v>
      </c>
      <c r="Z24" s="31">
        <f>Juillet!Z24+M24</f>
        <v>0</v>
      </c>
      <c r="AA24" s="43">
        <f>Juillet!AA24+N24</f>
        <v>0</v>
      </c>
    </row>
    <row r="25" spans="1:27" ht="30" customHeight="1" x14ac:dyDescent="0.25">
      <c r="A25" s="34" t="str">
        <f t="shared" si="1"/>
        <v>KEVIN</v>
      </c>
      <c r="C25" s="35">
        <f t="shared" si="2"/>
        <v>0</v>
      </c>
      <c r="D25" s="36">
        <f t="shared" si="3"/>
        <v>0</v>
      </c>
      <c r="E25" s="37">
        <f t="shared" si="4"/>
        <v>0</v>
      </c>
      <c r="F25" s="38">
        <f t="shared" si="5"/>
        <v>0</v>
      </c>
      <c r="G25" s="39">
        <f t="shared" si="6"/>
        <v>0</v>
      </c>
      <c r="H25" s="40">
        <f t="shared" si="7"/>
        <v>0</v>
      </c>
      <c r="I25" s="41">
        <f t="shared" si="8"/>
        <v>0</v>
      </c>
      <c r="J25" s="42">
        <f t="shared" si="9"/>
        <v>0</v>
      </c>
      <c r="K25" s="30">
        <f t="shared" si="10"/>
        <v>0</v>
      </c>
      <c r="L25" s="30">
        <f t="shared" si="11"/>
        <v>0</v>
      </c>
      <c r="M25" s="31">
        <f t="shared" si="12"/>
        <v>0</v>
      </c>
      <c r="N25" s="32">
        <f t="shared" si="13"/>
        <v>0</v>
      </c>
      <c r="P25" s="35">
        <f>Juillet!P25+C25</f>
        <v>0</v>
      </c>
      <c r="Q25" s="36">
        <f>Juillet!Q25+D25</f>
        <v>0</v>
      </c>
      <c r="R25" s="37">
        <f>Juillet!R25+E25</f>
        <v>0</v>
      </c>
      <c r="S25" s="38">
        <f>Juillet!S25+F25</f>
        <v>0</v>
      </c>
      <c r="T25" s="39">
        <f>Juillet!T25+G25</f>
        <v>0</v>
      </c>
      <c r="U25" s="40">
        <f>Juillet!U25+H25</f>
        <v>0</v>
      </c>
      <c r="V25" s="41">
        <f>Juillet!V25+I25</f>
        <v>0</v>
      </c>
      <c r="W25" s="42">
        <f>Juillet!W25+J25</f>
        <v>0</v>
      </c>
      <c r="X25" s="30">
        <f>Juillet!X25+K25</f>
        <v>0</v>
      </c>
      <c r="Y25" s="30">
        <f>Juillet!Y25+L25</f>
        <v>0</v>
      </c>
      <c r="Z25" s="31">
        <f>Juillet!Z25+M25</f>
        <v>0</v>
      </c>
      <c r="AA25" s="43">
        <f>Juillet!AA25+N25</f>
        <v>0</v>
      </c>
    </row>
    <row r="26" spans="1:27" ht="30" customHeight="1" x14ac:dyDescent="0.25">
      <c r="A26" s="34" t="str">
        <f t="shared" si="1"/>
        <v>LAURENT</v>
      </c>
      <c r="C26" s="35">
        <f t="shared" si="2"/>
        <v>0</v>
      </c>
      <c r="D26" s="36">
        <f t="shared" si="3"/>
        <v>0</v>
      </c>
      <c r="E26" s="37">
        <f t="shared" si="4"/>
        <v>0</v>
      </c>
      <c r="F26" s="38">
        <f t="shared" si="5"/>
        <v>0</v>
      </c>
      <c r="G26" s="39">
        <f t="shared" si="6"/>
        <v>0</v>
      </c>
      <c r="H26" s="40">
        <f t="shared" si="7"/>
        <v>0</v>
      </c>
      <c r="I26" s="41">
        <f t="shared" si="8"/>
        <v>0</v>
      </c>
      <c r="J26" s="42">
        <f t="shared" si="9"/>
        <v>0</v>
      </c>
      <c r="K26" s="30">
        <f t="shared" si="10"/>
        <v>0</v>
      </c>
      <c r="L26" s="30">
        <f t="shared" si="11"/>
        <v>0</v>
      </c>
      <c r="M26" s="31">
        <f t="shared" si="12"/>
        <v>0</v>
      </c>
      <c r="N26" s="32">
        <f t="shared" si="13"/>
        <v>0</v>
      </c>
      <c r="P26" s="35">
        <f>Juillet!P26+C26</f>
        <v>0</v>
      </c>
      <c r="Q26" s="36">
        <f>Juillet!Q26+D26</f>
        <v>0</v>
      </c>
      <c r="R26" s="37">
        <f>Juillet!R26+E26</f>
        <v>0</v>
      </c>
      <c r="S26" s="38">
        <f>Juillet!S26+F26</f>
        <v>0</v>
      </c>
      <c r="T26" s="39">
        <f>Juillet!T26+G26</f>
        <v>0</v>
      </c>
      <c r="U26" s="40">
        <f>Juillet!U26+H26</f>
        <v>0</v>
      </c>
      <c r="V26" s="41">
        <f>Juillet!V26+I26</f>
        <v>0</v>
      </c>
      <c r="W26" s="42">
        <f>Juillet!W26+J26</f>
        <v>0</v>
      </c>
      <c r="X26" s="30">
        <f>Juillet!X26+K26</f>
        <v>0</v>
      </c>
      <c r="Y26" s="30">
        <f>Juillet!Y26+L26</f>
        <v>0</v>
      </c>
      <c r="Z26" s="31">
        <f>Juillet!Z26+M26</f>
        <v>0</v>
      </c>
      <c r="AA26" s="43">
        <f>Juillet!AA26+N26</f>
        <v>0</v>
      </c>
    </row>
  </sheetData>
  <sheetProtection selectLockedCells="1" selectUnlockedCells="1"/>
  <mergeCells count="5">
    <mergeCell ref="C2:AA3"/>
    <mergeCell ref="AB2:AG3"/>
    <mergeCell ref="C5:AG5"/>
    <mergeCell ref="C16:N16"/>
    <mergeCell ref="P16:AA16"/>
  </mergeCells>
  <conditionalFormatting sqref="C4:AG4">
    <cfRule type="cellIs" priority="31" operator="equal">
      <formula>OR(WXB$4="F",WEEKDAY(WXB$4,2)&gt;5)</formula>
    </cfRule>
    <cfRule type="expression" dxfId="79" priority="33">
      <formula>WEEKDAY(C$4,2)&gt;5</formula>
    </cfRule>
  </conditionalFormatting>
  <conditionalFormatting sqref="C7:AG7">
    <cfRule type="cellIs" dxfId="78" priority="9" operator="equal">
      <formula>"AJ2"</formula>
    </cfRule>
  </conditionalFormatting>
  <conditionalFormatting sqref="C7:AG14">
    <cfRule type="cellIs" dxfId="77" priority="8" operator="equal">
      <formula>"AJ"</formula>
    </cfRule>
  </conditionalFormatting>
  <conditionalFormatting sqref="C6:AG6">
    <cfRule type="cellIs" dxfId="76" priority="10" operator="equal">
      <formula>"AJ"</formula>
    </cfRule>
  </conditionalFormatting>
  <conditionalFormatting sqref="C6:AG14">
    <cfRule type="cellIs" dxfId="75" priority="1" operator="equal">
      <formula>"I"</formula>
    </cfRule>
    <cfRule type="cellIs" dxfId="74" priority="2" operator="equal">
      <formula>"P"</formula>
    </cfRule>
    <cfRule type="cellIs" dxfId="73" priority="3" operator="equal">
      <formula>"T"</formula>
    </cfRule>
    <cfRule type="cellIs" dxfId="72" priority="4" operator="equal">
      <formula>"R"</formula>
    </cfRule>
    <cfRule type="cellIs" dxfId="71" priority="5" operator="equal">
      <formula>"AR"</formula>
    </cfRule>
    <cfRule type="cellIs" dxfId="70" priority="6" operator="equal">
      <formula>"DA"</formula>
    </cfRule>
    <cfRule type="cellIs" dxfId="69" priority="7" operator="equal">
      <formula>"AN"</formula>
    </cfRule>
    <cfRule type="cellIs" dxfId="68" priority="11" operator="equal">
      <formula>"RN2"</formula>
    </cfRule>
    <cfRule type="cellIs" dxfId="67" priority="12" operator="equal">
      <formula>"RJ2"</formula>
    </cfRule>
    <cfRule type="cellIs" dxfId="66" priority="13" operator="equal">
      <formula>"RN1"</formula>
    </cfRule>
    <cfRule type="cellIs" dxfId="65" priority="14" operator="equal">
      <formula>"RJ1"</formula>
    </cfRule>
    <cfRule type="expression" dxfId="64" priority="15">
      <formula>WEEKDAY(C$4,2)&gt;5</formula>
    </cfRule>
  </conditionalFormatting>
  <printOptions verticalCentered="1"/>
  <pageMargins left="0" right="0" top="0" bottom="0" header="0" footer="0"/>
  <pageSetup scale="96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Liste!$C$1:$C$9</xm:f>
          </x14:formula1>
          <xm:sqref>A6:A14</xm:sqref>
        </x14:dataValidation>
        <x14:dataValidation type="list" allowBlank="1">
          <x14:formula1>
            <xm:f>Liste!$D$1:$D$13</xm:f>
          </x14:formula1>
          <xm:sqref>C6:AG14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AS26"/>
  <sheetViews>
    <sheetView showGridLines="0" zoomScaleNormal="100" workbookViewId="0">
      <selection activeCell="C18" sqref="C18:N26"/>
    </sheetView>
  </sheetViews>
  <sheetFormatPr baseColWidth="10" defaultColWidth="11.42578125" defaultRowHeight="15" x14ac:dyDescent="0.25"/>
  <cols>
    <col min="1" max="1" width="16.28515625" style="1" customWidth="1"/>
    <col min="2" max="33" width="3.85546875" style="1" customWidth="1"/>
    <col min="34" max="35" width="13.42578125" style="7" customWidth="1"/>
    <col min="36" max="36" width="20" style="7" customWidth="1"/>
    <col min="37" max="37" width="20.7109375" style="7" customWidth="1"/>
    <col min="38" max="45" width="3.85546875" style="7" customWidth="1"/>
    <col min="46" max="101" width="3.85546875" style="1" customWidth="1"/>
    <col min="102" max="16384" width="11.42578125" style="1"/>
  </cols>
  <sheetData>
    <row r="1" spans="1:45" ht="0.75" customHeight="1" x14ac:dyDescent="0.25">
      <c r="A1" s="18">
        <v>9</v>
      </c>
      <c r="B1" s="2"/>
      <c r="C1" s="11" t="s">
        <v>0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45" ht="15" customHeight="1" x14ac:dyDescent="0.25">
      <c r="A2" s="17">
        <f>Janvier!$A$2</f>
        <v>3</v>
      </c>
      <c r="B2" s="3"/>
      <c r="C2" s="44" t="s">
        <v>7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6"/>
      <c r="AB2" s="50">
        <f>Janvier!$C$4</f>
        <v>43101</v>
      </c>
      <c r="AC2" s="51"/>
      <c r="AD2" s="51"/>
      <c r="AE2" s="51"/>
      <c r="AF2" s="51"/>
      <c r="AG2" s="52"/>
      <c r="AN2" s="1"/>
      <c r="AO2" s="1"/>
      <c r="AP2" s="1"/>
      <c r="AQ2" s="1"/>
      <c r="AR2" s="1"/>
      <c r="AS2" s="1"/>
    </row>
    <row r="3" spans="1:45" ht="15" customHeight="1" x14ac:dyDescent="0.25">
      <c r="A3" s="16"/>
      <c r="B3" s="6"/>
      <c r="C3" s="47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9"/>
      <c r="AB3" s="53"/>
      <c r="AC3" s="54"/>
      <c r="AD3" s="54"/>
      <c r="AE3" s="54"/>
      <c r="AF3" s="54"/>
      <c r="AG3" s="55"/>
      <c r="AN3" s="1"/>
      <c r="AO3" s="1"/>
      <c r="AP3" s="1"/>
      <c r="AQ3" s="1"/>
      <c r="AR3" s="1"/>
      <c r="AS3" s="1"/>
    </row>
    <row r="4" spans="1:45" ht="64.5" customHeight="1" x14ac:dyDescent="0.25">
      <c r="A4" s="14"/>
      <c r="B4" s="4"/>
      <c r="C4" s="9">
        <f>DATE(A2+2015,A1,1)</f>
        <v>43344</v>
      </c>
      <c r="D4" s="9">
        <f t="shared" ref="D4:AD4" si="0">C4+1</f>
        <v>43345</v>
      </c>
      <c r="E4" s="9">
        <f t="shared" si="0"/>
        <v>43346</v>
      </c>
      <c r="F4" s="9">
        <f t="shared" si="0"/>
        <v>43347</v>
      </c>
      <c r="G4" s="9">
        <f t="shared" si="0"/>
        <v>43348</v>
      </c>
      <c r="H4" s="9">
        <f t="shared" si="0"/>
        <v>43349</v>
      </c>
      <c r="I4" s="9">
        <f t="shared" si="0"/>
        <v>43350</v>
      </c>
      <c r="J4" s="9">
        <f t="shared" si="0"/>
        <v>43351</v>
      </c>
      <c r="K4" s="9">
        <f t="shared" si="0"/>
        <v>43352</v>
      </c>
      <c r="L4" s="9">
        <f t="shared" si="0"/>
        <v>43353</v>
      </c>
      <c r="M4" s="9">
        <f t="shared" si="0"/>
        <v>43354</v>
      </c>
      <c r="N4" s="9">
        <f t="shared" si="0"/>
        <v>43355</v>
      </c>
      <c r="O4" s="9">
        <f t="shared" si="0"/>
        <v>43356</v>
      </c>
      <c r="P4" s="9">
        <f t="shared" si="0"/>
        <v>43357</v>
      </c>
      <c r="Q4" s="9">
        <f t="shared" si="0"/>
        <v>43358</v>
      </c>
      <c r="R4" s="9">
        <f t="shared" si="0"/>
        <v>43359</v>
      </c>
      <c r="S4" s="9">
        <f t="shared" si="0"/>
        <v>43360</v>
      </c>
      <c r="T4" s="9">
        <f t="shared" si="0"/>
        <v>43361</v>
      </c>
      <c r="U4" s="9">
        <f t="shared" si="0"/>
        <v>43362</v>
      </c>
      <c r="V4" s="9">
        <f t="shared" si="0"/>
        <v>43363</v>
      </c>
      <c r="W4" s="9">
        <f t="shared" si="0"/>
        <v>43364</v>
      </c>
      <c r="X4" s="9">
        <f t="shared" si="0"/>
        <v>43365</v>
      </c>
      <c r="Y4" s="9">
        <f t="shared" si="0"/>
        <v>43366</v>
      </c>
      <c r="Z4" s="9">
        <f t="shared" si="0"/>
        <v>43367</v>
      </c>
      <c r="AA4" s="9">
        <f t="shared" si="0"/>
        <v>43368</v>
      </c>
      <c r="AB4" s="9">
        <f t="shared" si="0"/>
        <v>43369</v>
      </c>
      <c r="AC4" s="9">
        <f t="shared" si="0"/>
        <v>43370</v>
      </c>
      <c r="AD4" s="9">
        <f t="shared" si="0"/>
        <v>43371</v>
      </c>
      <c r="AE4" s="9">
        <f>IF(AD4="","",IF(MONTH(AD4+1)=MONTH(AD4),AD4+1,""))</f>
        <v>43372</v>
      </c>
      <c r="AF4" s="9">
        <f>IF(AE4="","",IF(MONTH(AE4+1)=MONTH(AE4),AE4+1,""))</f>
        <v>43373</v>
      </c>
      <c r="AG4" s="9" t="str">
        <f>IF(AF4="","",IF(MONTH(AF4+1)=MONTH(AF4),AF4+1,""))</f>
        <v/>
      </c>
      <c r="AN4" s="1"/>
      <c r="AO4" s="1"/>
      <c r="AP4" s="1"/>
      <c r="AQ4" s="1"/>
      <c r="AR4" s="1"/>
      <c r="AS4" s="1"/>
    </row>
    <row r="5" spans="1:45" ht="31.5" customHeight="1" x14ac:dyDescent="0.25">
      <c r="A5" s="5"/>
      <c r="B5" s="6"/>
      <c r="C5" s="56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8"/>
      <c r="AN5" s="1"/>
      <c r="AO5" s="1"/>
      <c r="AP5" s="1"/>
      <c r="AQ5" s="1"/>
      <c r="AR5" s="1"/>
      <c r="AS5" s="1"/>
    </row>
    <row r="6" spans="1:45" ht="30" customHeight="1" x14ac:dyDescent="0.25">
      <c r="A6" s="10" t="str">
        <f>Août!A6</f>
        <v>ANTOINE</v>
      </c>
      <c r="B6" s="8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N6" s="1"/>
      <c r="AO6" s="1"/>
      <c r="AP6" s="1"/>
      <c r="AQ6" s="1"/>
      <c r="AR6" s="1"/>
      <c r="AS6" s="1"/>
    </row>
    <row r="7" spans="1:45" ht="30" customHeight="1" x14ac:dyDescent="0.25">
      <c r="A7" s="10" t="str">
        <f>Août!A7</f>
        <v>BERNARD</v>
      </c>
      <c r="B7" s="8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N7" s="1"/>
      <c r="AO7" s="1"/>
      <c r="AP7" s="1"/>
      <c r="AQ7" s="1"/>
      <c r="AR7" s="1"/>
      <c r="AS7" s="1"/>
    </row>
    <row r="8" spans="1:45" ht="30" customHeight="1" x14ac:dyDescent="0.25">
      <c r="A8" s="10" t="str">
        <f>Août!A8</f>
        <v>CHRIS</v>
      </c>
      <c r="B8" s="8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N8" s="1"/>
      <c r="AO8" s="1"/>
      <c r="AP8" s="1"/>
      <c r="AQ8" s="1"/>
      <c r="AR8" s="1"/>
      <c r="AS8" s="1"/>
    </row>
    <row r="9" spans="1:45" ht="30" customHeight="1" x14ac:dyDescent="0.25">
      <c r="A9" s="10" t="str">
        <f>Août!A9</f>
        <v>DAVID</v>
      </c>
      <c r="B9" s="8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N9" s="1"/>
      <c r="AO9" s="1"/>
      <c r="AP9" s="1"/>
      <c r="AQ9" s="1"/>
      <c r="AR9" s="1"/>
      <c r="AS9" s="1"/>
    </row>
    <row r="10" spans="1:45" ht="30" customHeight="1" x14ac:dyDescent="0.25">
      <c r="A10" s="10" t="str">
        <f>Août!A10</f>
        <v>ENZO</v>
      </c>
      <c r="B10" s="8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N10" s="1"/>
      <c r="AO10" s="1"/>
      <c r="AP10" s="1"/>
      <c r="AQ10" s="1"/>
      <c r="AR10" s="1"/>
      <c r="AS10" s="1"/>
    </row>
    <row r="11" spans="1:45" ht="30" customHeight="1" x14ac:dyDescent="0.25">
      <c r="A11" s="10" t="str">
        <f>Août!A11</f>
        <v>FLORIAN</v>
      </c>
      <c r="B11" s="8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N11" s="1"/>
      <c r="AO11" s="1"/>
      <c r="AP11" s="1"/>
      <c r="AQ11" s="1"/>
      <c r="AR11" s="1"/>
      <c r="AS11" s="1"/>
    </row>
    <row r="12" spans="1:45" ht="30" customHeight="1" x14ac:dyDescent="0.25">
      <c r="A12" s="10" t="str">
        <f>Août!A12</f>
        <v>JULIEN</v>
      </c>
      <c r="B12" s="8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N12" s="1"/>
      <c r="AO12" s="1"/>
      <c r="AP12" s="1"/>
      <c r="AQ12" s="1"/>
      <c r="AR12" s="1"/>
      <c r="AS12" s="1"/>
    </row>
    <row r="13" spans="1:45" ht="30" customHeight="1" x14ac:dyDescent="0.25">
      <c r="A13" s="10" t="str">
        <f>Août!A13</f>
        <v>KEVIN</v>
      </c>
      <c r="B13" s="8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N13" s="1"/>
      <c r="AO13" s="1"/>
      <c r="AP13" s="1"/>
      <c r="AQ13" s="1"/>
      <c r="AR13" s="1"/>
      <c r="AS13" s="1"/>
    </row>
    <row r="14" spans="1:45" ht="30" customHeight="1" x14ac:dyDescent="0.25">
      <c r="A14" s="10" t="str">
        <f>Août!A14</f>
        <v>LAURENT</v>
      </c>
      <c r="B14" s="8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N14" s="1"/>
      <c r="AO14" s="1"/>
      <c r="AP14" s="1"/>
      <c r="AQ14" s="1"/>
      <c r="AR14" s="1"/>
      <c r="AS14" s="1"/>
    </row>
    <row r="15" spans="1:45" ht="6.75" customHeight="1" x14ac:dyDescent="0.25"/>
    <row r="16" spans="1:45" x14ac:dyDescent="0.25">
      <c r="C16" s="59" t="s">
        <v>24</v>
      </c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1"/>
      <c r="P16" s="62" t="s">
        <v>25</v>
      </c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4"/>
    </row>
    <row r="17" spans="1:27" ht="30" customHeight="1" x14ac:dyDescent="0.25">
      <c r="C17" s="21" t="s">
        <v>37</v>
      </c>
      <c r="D17" s="22" t="s">
        <v>38</v>
      </c>
      <c r="E17" s="23" t="s">
        <v>39</v>
      </c>
      <c r="F17" s="24" t="s">
        <v>48</v>
      </c>
      <c r="G17" s="25" t="s">
        <v>41</v>
      </c>
      <c r="H17" s="26" t="s">
        <v>42</v>
      </c>
      <c r="I17" s="27" t="s">
        <v>43</v>
      </c>
      <c r="J17" s="28" t="s">
        <v>44</v>
      </c>
      <c r="K17" s="29" t="s">
        <v>23</v>
      </c>
      <c r="L17" s="30" t="s">
        <v>45</v>
      </c>
      <c r="M17" s="31" t="s">
        <v>46</v>
      </c>
      <c r="N17" s="32" t="s">
        <v>47</v>
      </c>
      <c r="P17" s="21" t="s">
        <v>37</v>
      </c>
      <c r="Q17" s="22" t="s">
        <v>38</v>
      </c>
      <c r="R17" s="23" t="s">
        <v>39</v>
      </c>
      <c r="S17" s="24" t="s">
        <v>48</v>
      </c>
      <c r="T17" s="25" t="s">
        <v>41</v>
      </c>
      <c r="U17" s="26" t="s">
        <v>42</v>
      </c>
      <c r="V17" s="27" t="s">
        <v>43</v>
      </c>
      <c r="W17" s="28" t="s">
        <v>44</v>
      </c>
      <c r="X17" s="29" t="s">
        <v>23</v>
      </c>
      <c r="Y17" s="30" t="s">
        <v>45</v>
      </c>
      <c r="Z17" s="31" t="s">
        <v>46</v>
      </c>
      <c r="AA17" s="32" t="s">
        <v>47</v>
      </c>
    </row>
    <row r="18" spans="1:27" ht="30" customHeight="1" x14ac:dyDescent="0.25">
      <c r="A18" s="34" t="str">
        <f t="shared" ref="A18:A26" si="1">A6</f>
        <v>ANTOINE</v>
      </c>
      <c r="C18" s="35">
        <f>COUNTIF(C6:AG6,"A")+COUNTIF(C6:AG6,"DA")*0.5</f>
        <v>0</v>
      </c>
      <c r="D18" s="36">
        <f>COUNTIF(C6:AG6,"B")+COUNTIF(C6:AG6,"DB")*0.5</f>
        <v>0</v>
      </c>
      <c r="E18" s="37">
        <f>COUNTIF(C6:AG6,"C")+COUNTIF(C6:AG6,"DC")*0.5</f>
        <v>0</v>
      </c>
      <c r="F18" s="38">
        <f>COUNTIF(C6:AG6,"D")+COUNTIF(C6:AG6,"DD")*0.5</f>
        <v>0</v>
      </c>
      <c r="G18" s="39">
        <f>COUNTIF(D6:AH6,"E")+COUNTIF(D6:AH6,"DE")*0.5</f>
        <v>0</v>
      </c>
      <c r="H18" s="40">
        <f>COUNTIF(C6:AG6,"F")+COUNTIF(C6:AG6,"DF")*0.5+COUNTIF(C6:AG6,"AF")+COUNTIF(C6:AG6,"DF")*0.5</f>
        <v>0</v>
      </c>
      <c r="I18" s="41">
        <f>COUNTIF(C6:AG6,"G")+COUNTIF(C6:AG6,"DG")*0.5</f>
        <v>0</v>
      </c>
      <c r="J18" s="42">
        <f>COUNTIF(D6:AH6,"H")+COUNTIF(D6:AH6,"DH")*0.5</f>
        <v>0</v>
      </c>
      <c r="K18" s="30">
        <f>COUNTIF(C6:AG6,"I")+COUNTIF(C6:AG6,"DI")*0.5</f>
        <v>0</v>
      </c>
      <c r="L18" s="30">
        <f>COUNTIF(C6:AG6,"J")+COUNTIF(C6:AG6,"DJ")*0.5</f>
        <v>0</v>
      </c>
      <c r="M18" s="31">
        <f>COUNTIF(C6:AG6,"K")+COUNTIF(C6:AG6,"DK")*0.5</f>
        <v>0</v>
      </c>
      <c r="N18" s="32">
        <f>COUNTIF(C6:AG6,"L")+COUNTIF(C6:AG6,"DL")*0.5</f>
        <v>0</v>
      </c>
      <c r="P18" s="35">
        <f>Août!P18+C18</f>
        <v>3</v>
      </c>
      <c r="Q18" s="36">
        <f>Août!Q18+D18</f>
        <v>6</v>
      </c>
      <c r="R18" s="37">
        <f>Août!R18+E18</f>
        <v>5</v>
      </c>
      <c r="S18" s="38">
        <f>Août!S18+F18</f>
        <v>1</v>
      </c>
      <c r="T18" s="39">
        <f>Août!T18+G18</f>
        <v>0</v>
      </c>
      <c r="U18" s="40">
        <f>Août!U18+H18</f>
        <v>0</v>
      </c>
      <c r="V18" s="41">
        <f>Août!V18+I18</f>
        <v>0</v>
      </c>
      <c r="W18" s="42">
        <f>Août!W18+J18</f>
        <v>0</v>
      </c>
      <c r="X18" s="30">
        <f>Août!X18+K18</f>
        <v>0</v>
      </c>
      <c r="Y18" s="30">
        <f>Août!Y18+L18</f>
        <v>0</v>
      </c>
      <c r="Z18" s="31">
        <f>Août!Z18+M18</f>
        <v>0</v>
      </c>
      <c r="AA18" s="43">
        <f>Août!AA18+N18</f>
        <v>0</v>
      </c>
    </row>
    <row r="19" spans="1:27" ht="30" customHeight="1" x14ac:dyDescent="0.25">
      <c r="A19" s="34" t="str">
        <f t="shared" si="1"/>
        <v>BERNARD</v>
      </c>
      <c r="C19" s="35">
        <f t="shared" ref="C19:C26" si="2">COUNTIF(C7:AG7,"A")+COUNTIF(C7:AG7,"DA")*0.5</f>
        <v>0</v>
      </c>
      <c r="D19" s="36">
        <f t="shared" ref="D19:D26" si="3">COUNTIF(C7:AG7,"B")+COUNTIF(C7:AG7,"DB")*0.5</f>
        <v>0</v>
      </c>
      <c r="E19" s="37">
        <f t="shared" ref="E19:E26" si="4">COUNTIF(C7:AG7,"C")+COUNTIF(C7:AG7,"DC")*0.5</f>
        <v>0</v>
      </c>
      <c r="F19" s="38">
        <f t="shared" ref="F19:F26" si="5">COUNTIF(C7:AG7,"D")+COUNTIF(C7:AG7,"DD")*0.5</f>
        <v>0</v>
      </c>
      <c r="G19" s="39">
        <f t="shared" ref="G19:G26" si="6">COUNTIF(D7:AH7,"E")+COUNTIF(D7:AH7,"DE")*0.5</f>
        <v>0</v>
      </c>
      <c r="H19" s="40">
        <f t="shared" ref="H19:H26" si="7">COUNTIF(C7:AG7,"F")+COUNTIF(C7:AG7,"DF")*0.5+COUNTIF(C7:AG7,"AF")+COUNTIF(C7:AG7,"DF")*0.5</f>
        <v>0</v>
      </c>
      <c r="I19" s="41">
        <f t="shared" ref="I19:I26" si="8">COUNTIF(C7:AG7,"G")+COUNTIF(C7:AG7,"DG")*0.5</f>
        <v>0</v>
      </c>
      <c r="J19" s="42">
        <f t="shared" ref="J19:J26" si="9">COUNTIF(D7:AH7,"H")+COUNTIF(D7:AH7,"DH")*0.5</f>
        <v>0</v>
      </c>
      <c r="K19" s="30">
        <f t="shared" ref="K19:K26" si="10">COUNTIF(C7:AG7,"I")+COUNTIF(C7:AG7,"DI")*0.5</f>
        <v>0</v>
      </c>
      <c r="L19" s="30">
        <f t="shared" ref="L19:L26" si="11">COUNTIF(C7:AG7,"J")+COUNTIF(C7:AG7,"DJ")*0.5</f>
        <v>0</v>
      </c>
      <c r="M19" s="31">
        <f t="shared" ref="M19:M26" si="12">COUNTIF(C7:AG7,"K")+COUNTIF(C7:AG7,"DK")*0.5</f>
        <v>0</v>
      </c>
      <c r="N19" s="32">
        <f t="shared" ref="N19:N26" si="13">COUNTIF(C7:AG7,"L")+COUNTIF(C7:AG7,"DL")*0.5</f>
        <v>0</v>
      </c>
      <c r="P19" s="35">
        <f>Août!P19+C19</f>
        <v>0</v>
      </c>
      <c r="Q19" s="36">
        <f>Août!Q19+D19</f>
        <v>0</v>
      </c>
      <c r="R19" s="37">
        <f>Août!R19+E19</f>
        <v>0</v>
      </c>
      <c r="S19" s="38">
        <f>Août!S19+F19</f>
        <v>0</v>
      </c>
      <c r="T19" s="39">
        <f>Août!T19+G19</f>
        <v>0</v>
      </c>
      <c r="U19" s="40">
        <f>Août!U19+H19</f>
        <v>4</v>
      </c>
      <c r="V19" s="41">
        <f>Août!V19+I19</f>
        <v>3</v>
      </c>
      <c r="W19" s="42">
        <f>Août!W19+J19</f>
        <v>1</v>
      </c>
      <c r="X19" s="30">
        <f>Août!X19+K19</f>
        <v>0</v>
      </c>
      <c r="Y19" s="30">
        <f>Août!Y19+L19</f>
        <v>0</v>
      </c>
      <c r="Z19" s="31">
        <f>Août!Z19+M19</f>
        <v>0</v>
      </c>
      <c r="AA19" s="43">
        <f>Août!AA19+N19</f>
        <v>0</v>
      </c>
    </row>
    <row r="20" spans="1:27" ht="30" customHeight="1" x14ac:dyDescent="0.25">
      <c r="A20" s="34" t="str">
        <f t="shared" si="1"/>
        <v>CHRIS</v>
      </c>
      <c r="C20" s="35">
        <f t="shared" si="2"/>
        <v>0</v>
      </c>
      <c r="D20" s="36">
        <f t="shared" si="3"/>
        <v>0</v>
      </c>
      <c r="E20" s="37">
        <f t="shared" si="4"/>
        <v>0</v>
      </c>
      <c r="F20" s="38">
        <f t="shared" si="5"/>
        <v>0</v>
      </c>
      <c r="G20" s="39">
        <f t="shared" si="6"/>
        <v>0</v>
      </c>
      <c r="H20" s="40">
        <f t="shared" si="7"/>
        <v>0</v>
      </c>
      <c r="I20" s="41">
        <f t="shared" si="8"/>
        <v>0</v>
      </c>
      <c r="J20" s="42">
        <f t="shared" si="9"/>
        <v>0</v>
      </c>
      <c r="K20" s="30">
        <f t="shared" si="10"/>
        <v>0</v>
      </c>
      <c r="L20" s="30">
        <f t="shared" si="11"/>
        <v>0</v>
      </c>
      <c r="M20" s="31">
        <f t="shared" si="12"/>
        <v>0</v>
      </c>
      <c r="N20" s="32">
        <f t="shared" si="13"/>
        <v>0</v>
      </c>
      <c r="P20" s="35">
        <f>Août!P20+C20</f>
        <v>0</v>
      </c>
      <c r="Q20" s="36">
        <f>Août!Q20+D20</f>
        <v>0</v>
      </c>
      <c r="R20" s="37">
        <f>Août!R20+E20</f>
        <v>0</v>
      </c>
      <c r="S20" s="38">
        <f>Août!S20+F20</f>
        <v>0</v>
      </c>
      <c r="T20" s="39">
        <f>Août!T20+G20</f>
        <v>0</v>
      </c>
      <c r="U20" s="40">
        <f>Août!U20+H20</f>
        <v>0</v>
      </c>
      <c r="V20" s="41">
        <f>Août!V20+I20</f>
        <v>0</v>
      </c>
      <c r="W20" s="42">
        <f>Août!W20+J20</f>
        <v>0</v>
      </c>
      <c r="X20" s="30">
        <f>Août!X20+K20</f>
        <v>0</v>
      </c>
      <c r="Y20" s="30">
        <f>Août!Y20+L20</f>
        <v>0</v>
      </c>
      <c r="Z20" s="31">
        <f>Août!Z20+M20</f>
        <v>0</v>
      </c>
      <c r="AA20" s="43">
        <f>Août!AA20+N20</f>
        <v>0</v>
      </c>
    </row>
    <row r="21" spans="1:27" ht="30" customHeight="1" x14ac:dyDescent="0.25">
      <c r="A21" s="34" t="str">
        <f t="shared" si="1"/>
        <v>DAVID</v>
      </c>
      <c r="C21" s="35">
        <f t="shared" si="2"/>
        <v>0</v>
      </c>
      <c r="D21" s="36">
        <f t="shared" si="3"/>
        <v>0</v>
      </c>
      <c r="E21" s="37">
        <f t="shared" si="4"/>
        <v>0</v>
      </c>
      <c r="F21" s="38">
        <f t="shared" si="5"/>
        <v>0</v>
      </c>
      <c r="G21" s="39">
        <f t="shared" si="6"/>
        <v>0</v>
      </c>
      <c r="H21" s="40">
        <f t="shared" si="7"/>
        <v>0</v>
      </c>
      <c r="I21" s="41">
        <f t="shared" si="8"/>
        <v>0</v>
      </c>
      <c r="J21" s="42">
        <f t="shared" si="9"/>
        <v>0</v>
      </c>
      <c r="K21" s="30">
        <f t="shared" si="10"/>
        <v>0</v>
      </c>
      <c r="L21" s="30">
        <f t="shared" si="11"/>
        <v>0</v>
      </c>
      <c r="M21" s="31">
        <f t="shared" si="12"/>
        <v>0</v>
      </c>
      <c r="N21" s="32">
        <f t="shared" si="13"/>
        <v>0</v>
      </c>
      <c r="P21" s="35">
        <f>Août!P21+C21</f>
        <v>0</v>
      </c>
      <c r="Q21" s="36">
        <f>Août!Q21+D21</f>
        <v>0</v>
      </c>
      <c r="R21" s="37">
        <f>Août!R21+E21</f>
        <v>0</v>
      </c>
      <c r="S21" s="38">
        <f>Août!S21+F21</f>
        <v>0</v>
      </c>
      <c r="T21" s="39">
        <f>Août!T21+G21</f>
        <v>0</v>
      </c>
      <c r="U21" s="40">
        <f>Août!U21+H21</f>
        <v>0</v>
      </c>
      <c r="V21" s="41">
        <f>Août!V21+I21</f>
        <v>0</v>
      </c>
      <c r="W21" s="42">
        <f>Août!W21+J21</f>
        <v>0</v>
      </c>
      <c r="X21" s="30">
        <f>Août!X21+K21</f>
        <v>0</v>
      </c>
      <c r="Y21" s="30">
        <f>Août!Y21+L21</f>
        <v>0</v>
      </c>
      <c r="Z21" s="31">
        <f>Août!Z21+M21</f>
        <v>0</v>
      </c>
      <c r="AA21" s="43">
        <f>Août!AA21+N21</f>
        <v>0</v>
      </c>
    </row>
    <row r="22" spans="1:27" ht="30" customHeight="1" x14ac:dyDescent="0.25">
      <c r="A22" s="34" t="str">
        <f t="shared" si="1"/>
        <v>ENZO</v>
      </c>
      <c r="C22" s="35">
        <f t="shared" si="2"/>
        <v>0</v>
      </c>
      <c r="D22" s="36">
        <f t="shared" si="3"/>
        <v>0</v>
      </c>
      <c r="E22" s="37">
        <f t="shared" si="4"/>
        <v>0</v>
      </c>
      <c r="F22" s="38">
        <f t="shared" si="5"/>
        <v>0</v>
      </c>
      <c r="G22" s="39">
        <f t="shared" si="6"/>
        <v>0</v>
      </c>
      <c r="H22" s="40">
        <f t="shared" si="7"/>
        <v>0</v>
      </c>
      <c r="I22" s="41">
        <f t="shared" si="8"/>
        <v>0</v>
      </c>
      <c r="J22" s="42">
        <f t="shared" si="9"/>
        <v>0</v>
      </c>
      <c r="K22" s="30">
        <f t="shared" si="10"/>
        <v>0</v>
      </c>
      <c r="L22" s="30">
        <f t="shared" si="11"/>
        <v>0</v>
      </c>
      <c r="M22" s="31">
        <f t="shared" si="12"/>
        <v>0</v>
      </c>
      <c r="N22" s="32">
        <f t="shared" si="13"/>
        <v>0</v>
      </c>
      <c r="P22" s="35">
        <f>Août!P22+C22</f>
        <v>0</v>
      </c>
      <c r="Q22" s="36">
        <f>Août!Q22+D22</f>
        <v>0</v>
      </c>
      <c r="R22" s="37">
        <f>Août!R22+E22</f>
        <v>0</v>
      </c>
      <c r="S22" s="38">
        <f>Août!S22+F22</f>
        <v>0</v>
      </c>
      <c r="T22" s="39">
        <f>Août!T22+G22</f>
        <v>0</v>
      </c>
      <c r="U22" s="40">
        <f>Août!U22+H22</f>
        <v>0</v>
      </c>
      <c r="V22" s="41">
        <f>Août!V22+I22</f>
        <v>0</v>
      </c>
      <c r="W22" s="42">
        <f>Août!W22+J22</f>
        <v>0</v>
      </c>
      <c r="X22" s="30">
        <f>Août!X22+K22</f>
        <v>0</v>
      </c>
      <c r="Y22" s="30">
        <f>Août!Y22+L22</f>
        <v>0</v>
      </c>
      <c r="Z22" s="31">
        <f>Août!Z22+M22</f>
        <v>0</v>
      </c>
      <c r="AA22" s="43">
        <f>Août!AA22+N22</f>
        <v>0</v>
      </c>
    </row>
    <row r="23" spans="1:27" ht="30" customHeight="1" x14ac:dyDescent="0.25">
      <c r="A23" s="34" t="str">
        <f t="shared" si="1"/>
        <v>FLORIAN</v>
      </c>
      <c r="C23" s="35">
        <f t="shared" si="2"/>
        <v>0</v>
      </c>
      <c r="D23" s="36">
        <f t="shared" si="3"/>
        <v>0</v>
      </c>
      <c r="E23" s="37">
        <f t="shared" si="4"/>
        <v>0</v>
      </c>
      <c r="F23" s="38">
        <f t="shared" si="5"/>
        <v>0</v>
      </c>
      <c r="G23" s="39">
        <f t="shared" si="6"/>
        <v>0</v>
      </c>
      <c r="H23" s="40">
        <f t="shared" si="7"/>
        <v>0</v>
      </c>
      <c r="I23" s="41">
        <f t="shared" si="8"/>
        <v>0</v>
      </c>
      <c r="J23" s="42">
        <f t="shared" si="9"/>
        <v>0</v>
      </c>
      <c r="K23" s="30">
        <f t="shared" si="10"/>
        <v>0</v>
      </c>
      <c r="L23" s="30">
        <f t="shared" si="11"/>
        <v>0</v>
      </c>
      <c r="M23" s="31">
        <f t="shared" si="12"/>
        <v>0</v>
      </c>
      <c r="N23" s="32">
        <f t="shared" si="13"/>
        <v>0</v>
      </c>
      <c r="P23" s="35">
        <f>Août!P23+C23</f>
        <v>0</v>
      </c>
      <c r="Q23" s="36">
        <f>Août!Q23+D23</f>
        <v>0</v>
      </c>
      <c r="R23" s="37">
        <f>Août!R23+E23</f>
        <v>0</v>
      </c>
      <c r="S23" s="38">
        <f>Août!S23+F23</f>
        <v>0</v>
      </c>
      <c r="T23" s="39">
        <f>Août!T23+G23</f>
        <v>0</v>
      </c>
      <c r="U23" s="40">
        <f>Août!U23+H23</f>
        <v>0</v>
      </c>
      <c r="V23" s="41">
        <f>Août!V23+I23</f>
        <v>0</v>
      </c>
      <c r="W23" s="42">
        <f>Août!W23+J23</f>
        <v>0</v>
      </c>
      <c r="X23" s="30">
        <f>Août!X23+K23</f>
        <v>0</v>
      </c>
      <c r="Y23" s="30">
        <f>Août!Y23+L23</f>
        <v>0</v>
      </c>
      <c r="Z23" s="31">
        <f>Août!Z23+M23</f>
        <v>0</v>
      </c>
      <c r="AA23" s="43">
        <f>Août!AA23+N23</f>
        <v>0</v>
      </c>
    </row>
    <row r="24" spans="1:27" ht="30" customHeight="1" x14ac:dyDescent="0.25">
      <c r="A24" s="34" t="str">
        <f t="shared" si="1"/>
        <v>JULIEN</v>
      </c>
      <c r="C24" s="35">
        <f t="shared" si="2"/>
        <v>0</v>
      </c>
      <c r="D24" s="36">
        <f t="shared" si="3"/>
        <v>0</v>
      </c>
      <c r="E24" s="37">
        <f t="shared" si="4"/>
        <v>0</v>
      </c>
      <c r="F24" s="38">
        <f t="shared" si="5"/>
        <v>0</v>
      </c>
      <c r="G24" s="39">
        <f t="shared" si="6"/>
        <v>0</v>
      </c>
      <c r="H24" s="40">
        <f t="shared" si="7"/>
        <v>0</v>
      </c>
      <c r="I24" s="41">
        <f t="shared" si="8"/>
        <v>0</v>
      </c>
      <c r="J24" s="42">
        <f t="shared" si="9"/>
        <v>0</v>
      </c>
      <c r="K24" s="30">
        <f t="shared" si="10"/>
        <v>0</v>
      </c>
      <c r="L24" s="30">
        <f t="shared" si="11"/>
        <v>0</v>
      </c>
      <c r="M24" s="31">
        <f t="shared" si="12"/>
        <v>0</v>
      </c>
      <c r="N24" s="32">
        <f t="shared" si="13"/>
        <v>0</v>
      </c>
      <c r="P24" s="35">
        <f>Août!P24+C24</f>
        <v>0</v>
      </c>
      <c r="Q24" s="36">
        <f>Août!Q24+D24</f>
        <v>0</v>
      </c>
      <c r="R24" s="37">
        <f>Août!R24+E24</f>
        <v>0</v>
      </c>
      <c r="S24" s="38">
        <f>Août!S24+F24</f>
        <v>0</v>
      </c>
      <c r="T24" s="39">
        <f>Août!T24+G24</f>
        <v>0</v>
      </c>
      <c r="U24" s="40">
        <f>Août!U24+H24</f>
        <v>0</v>
      </c>
      <c r="V24" s="41">
        <f>Août!V24+I24</f>
        <v>0</v>
      </c>
      <c r="W24" s="42">
        <f>Août!W24+J24</f>
        <v>0</v>
      </c>
      <c r="X24" s="30">
        <f>Août!X24+K24</f>
        <v>0</v>
      </c>
      <c r="Y24" s="30">
        <f>Août!Y24+L24</f>
        <v>0</v>
      </c>
      <c r="Z24" s="31">
        <f>Août!Z24+M24</f>
        <v>0</v>
      </c>
      <c r="AA24" s="43">
        <f>Août!AA24+N24</f>
        <v>0</v>
      </c>
    </row>
    <row r="25" spans="1:27" ht="30" customHeight="1" x14ac:dyDescent="0.25">
      <c r="A25" s="34" t="str">
        <f t="shared" si="1"/>
        <v>KEVIN</v>
      </c>
      <c r="C25" s="35">
        <f t="shared" si="2"/>
        <v>0</v>
      </c>
      <c r="D25" s="36">
        <f t="shared" si="3"/>
        <v>0</v>
      </c>
      <c r="E25" s="37">
        <f t="shared" si="4"/>
        <v>0</v>
      </c>
      <c r="F25" s="38">
        <f t="shared" si="5"/>
        <v>0</v>
      </c>
      <c r="G25" s="39">
        <f t="shared" si="6"/>
        <v>0</v>
      </c>
      <c r="H25" s="40">
        <f t="shared" si="7"/>
        <v>0</v>
      </c>
      <c r="I25" s="41">
        <f t="shared" si="8"/>
        <v>0</v>
      </c>
      <c r="J25" s="42">
        <f t="shared" si="9"/>
        <v>0</v>
      </c>
      <c r="K25" s="30">
        <f t="shared" si="10"/>
        <v>0</v>
      </c>
      <c r="L25" s="30">
        <f t="shared" si="11"/>
        <v>0</v>
      </c>
      <c r="M25" s="31">
        <f t="shared" si="12"/>
        <v>0</v>
      </c>
      <c r="N25" s="32">
        <f t="shared" si="13"/>
        <v>0</v>
      </c>
      <c r="P25" s="35">
        <f>Août!P25+C25</f>
        <v>0</v>
      </c>
      <c r="Q25" s="36">
        <f>Août!Q25+D25</f>
        <v>0</v>
      </c>
      <c r="R25" s="37">
        <f>Août!R25+E25</f>
        <v>0</v>
      </c>
      <c r="S25" s="38">
        <f>Août!S25+F25</f>
        <v>0</v>
      </c>
      <c r="T25" s="39">
        <f>Août!T25+G25</f>
        <v>0</v>
      </c>
      <c r="U25" s="40">
        <f>Août!U25+H25</f>
        <v>0</v>
      </c>
      <c r="V25" s="41">
        <f>Août!V25+I25</f>
        <v>0</v>
      </c>
      <c r="W25" s="42">
        <f>Août!W25+J25</f>
        <v>0</v>
      </c>
      <c r="X25" s="30">
        <f>Août!X25+K25</f>
        <v>0</v>
      </c>
      <c r="Y25" s="30">
        <f>Août!Y25+L25</f>
        <v>0</v>
      </c>
      <c r="Z25" s="31">
        <f>Août!Z25+M25</f>
        <v>0</v>
      </c>
      <c r="AA25" s="43">
        <f>Août!AA25+N25</f>
        <v>0</v>
      </c>
    </row>
    <row r="26" spans="1:27" ht="30" customHeight="1" x14ac:dyDescent="0.25">
      <c r="A26" s="34" t="str">
        <f t="shared" si="1"/>
        <v>LAURENT</v>
      </c>
      <c r="C26" s="35">
        <f t="shared" si="2"/>
        <v>0</v>
      </c>
      <c r="D26" s="36">
        <f t="shared" si="3"/>
        <v>0</v>
      </c>
      <c r="E26" s="37">
        <f t="shared" si="4"/>
        <v>0</v>
      </c>
      <c r="F26" s="38">
        <f t="shared" si="5"/>
        <v>0</v>
      </c>
      <c r="G26" s="39">
        <f t="shared" si="6"/>
        <v>0</v>
      </c>
      <c r="H26" s="40">
        <f t="shared" si="7"/>
        <v>0</v>
      </c>
      <c r="I26" s="41">
        <f t="shared" si="8"/>
        <v>0</v>
      </c>
      <c r="J26" s="42">
        <f t="shared" si="9"/>
        <v>0</v>
      </c>
      <c r="K26" s="30">
        <f t="shared" si="10"/>
        <v>0</v>
      </c>
      <c r="L26" s="30">
        <f t="shared" si="11"/>
        <v>0</v>
      </c>
      <c r="M26" s="31">
        <f t="shared" si="12"/>
        <v>0</v>
      </c>
      <c r="N26" s="32">
        <f t="shared" si="13"/>
        <v>0</v>
      </c>
      <c r="P26" s="35">
        <f>Août!P26+C26</f>
        <v>0</v>
      </c>
      <c r="Q26" s="36">
        <f>Août!Q26+D26</f>
        <v>0</v>
      </c>
      <c r="R26" s="37">
        <f>Août!R26+E26</f>
        <v>0</v>
      </c>
      <c r="S26" s="38">
        <f>Août!S26+F26</f>
        <v>0</v>
      </c>
      <c r="T26" s="39">
        <f>Août!T26+G26</f>
        <v>0</v>
      </c>
      <c r="U26" s="40">
        <f>Août!U26+H26</f>
        <v>0</v>
      </c>
      <c r="V26" s="41">
        <f>Août!V26+I26</f>
        <v>0</v>
      </c>
      <c r="W26" s="42">
        <f>Août!W26+J26</f>
        <v>0</v>
      </c>
      <c r="X26" s="30">
        <f>Août!X26+K26</f>
        <v>0</v>
      </c>
      <c r="Y26" s="30">
        <f>Août!Y26+L26</f>
        <v>0</v>
      </c>
      <c r="Z26" s="31">
        <f>Août!Z26+M26</f>
        <v>0</v>
      </c>
      <c r="AA26" s="43">
        <f>Août!AA26+N26</f>
        <v>0</v>
      </c>
    </row>
  </sheetData>
  <sheetProtection selectLockedCells="1" selectUnlockedCells="1"/>
  <mergeCells count="5">
    <mergeCell ref="C2:AA3"/>
    <mergeCell ref="AB2:AG3"/>
    <mergeCell ref="C5:AG5"/>
    <mergeCell ref="C16:N16"/>
    <mergeCell ref="P16:AA16"/>
  </mergeCells>
  <conditionalFormatting sqref="C4:AG4">
    <cfRule type="cellIs" priority="31" operator="equal">
      <formula>OR(WXB$4="F",WEEKDAY(WXB$4,2)&gt;5)</formula>
    </cfRule>
    <cfRule type="expression" dxfId="63" priority="33">
      <formula>WEEKDAY(C$4,2)&gt;5</formula>
    </cfRule>
  </conditionalFormatting>
  <conditionalFormatting sqref="C7:AG7">
    <cfRule type="cellIs" dxfId="62" priority="9" operator="equal">
      <formula>"AJ2"</formula>
    </cfRule>
  </conditionalFormatting>
  <conditionalFormatting sqref="C7:AG14">
    <cfRule type="cellIs" dxfId="61" priority="8" operator="equal">
      <formula>"AJ"</formula>
    </cfRule>
  </conditionalFormatting>
  <conditionalFormatting sqref="C6:AG6">
    <cfRule type="cellIs" dxfId="60" priority="10" operator="equal">
      <formula>"AJ"</formula>
    </cfRule>
  </conditionalFormatting>
  <conditionalFormatting sqref="C6:AG14">
    <cfRule type="cellIs" dxfId="59" priority="1" operator="equal">
      <formula>"I"</formula>
    </cfRule>
    <cfRule type="cellIs" dxfId="58" priority="2" operator="equal">
      <formula>"P"</formula>
    </cfRule>
    <cfRule type="cellIs" dxfId="57" priority="3" operator="equal">
      <formula>"T"</formula>
    </cfRule>
    <cfRule type="cellIs" dxfId="56" priority="4" operator="equal">
      <formula>"R"</formula>
    </cfRule>
    <cfRule type="cellIs" dxfId="55" priority="5" operator="equal">
      <formula>"AR"</formula>
    </cfRule>
    <cfRule type="cellIs" dxfId="54" priority="6" operator="equal">
      <formula>"DA"</formula>
    </cfRule>
    <cfRule type="cellIs" dxfId="53" priority="7" operator="equal">
      <formula>"AN"</formula>
    </cfRule>
    <cfRule type="cellIs" dxfId="52" priority="11" operator="equal">
      <formula>"RN2"</formula>
    </cfRule>
    <cfRule type="cellIs" dxfId="51" priority="12" operator="equal">
      <formula>"RJ2"</formula>
    </cfRule>
    <cfRule type="cellIs" dxfId="50" priority="13" operator="equal">
      <formula>"RN1"</formula>
    </cfRule>
    <cfRule type="cellIs" dxfId="49" priority="14" operator="equal">
      <formula>"RJ1"</formula>
    </cfRule>
    <cfRule type="expression" dxfId="48" priority="15">
      <formula>WEEKDAY(C$4,2)&gt;5</formula>
    </cfRule>
  </conditionalFormatting>
  <printOptions verticalCentered="1"/>
  <pageMargins left="0" right="0" top="0" bottom="0" header="0" footer="0"/>
  <pageSetup scale="96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Liste!$C$1:$C$9</xm:f>
          </x14:formula1>
          <xm:sqref>A6:A14</xm:sqref>
        </x14:dataValidation>
        <x14:dataValidation type="list" allowBlank="1">
          <x14:formula1>
            <xm:f>Liste!$D$1:$D$13</xm:f>
          </x14:formula1>
          <xm:sqref>C6:AG14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AS26"/>
  <sheetViews>
    <sheetView showGridLines="0" zoomScaleNormal="100" workbookViewId="0">
      <selection activeCell="C18" sqref="C18:N26"/>
    </sheetView>
  </sheetViews>
  <sheetFormatPr baseColWidth="10" defaultColWidth="11.42578125" defaultRowHeight="15" x14ac:dyDescent="0.25"/>
  <cols>
    <col min="1" max="1" width="16.28515625" style="1" customWidth="1"/>
    <col min="2" max="33" width="3.85546875" style="1" customWidth="1"/>
    <col min="34" max="35" width="13.42578125" style="7" customWidth="1"/>
    <col min="36" max="36" width="20" style="7" customWidth="1"/>
    <col min="37" max="37" width="20.7109375" style="7" customWidth="1"/>
    <col min="38" max="45" width="3.85546875" style="7" customWidth="1"/>
    <col min="46" max="101" width="3.85546875" style="1" customWidth="1"/>
    <col min="102" max="16384" width="11.42578125" style="1"/>
  </cols>
  <sheetData>
    <row r="1" spans="1:45" ht="0.75" customHeight="1" x14ac:dyDescent="0.25">
      <c r="A1" s="18">
        <v>10</v>
      </c>
      <c r="B1" s="2"/>
      <c r="C1" s="11" t="s">
        <v>0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45" ht="15" customHeight="1" x14ac:dyDescent="0.25">
      <c r="A2" s="17">
        <f>Janvier!$A$2</f>
        <v>3</v>
      </c>
      <c r="B2" s="3"/>
      <c r="C2" s="44" t="s">
        <v>3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6"/>
      <c r="AB2" s="50">
        <f>Janvier!$C$4</f>
        <v>43101</v>
      </c>
      <c r="AC2" s="51"/>
      <c r="AD2" s="51"/>
      <c r="AE2" s="51"/>
      <c r="AF2" s="51"/>
      <c r="AG2" s="52"/>
      <c r="AN2" s="1"/>
      <c r="AO2" s="1"/>
      <c r="AP2" s="1"/>
      <c r="AQ2" s="1"/>
      <c r="AR2" s="1"/>
      <c r="AS2" s="1"/>
    </row>
    <row r="3" spans="1:45" ht="15" customHeight="1" x14ac:dyDescent="0.25">
      <c r="A3" s="16"/>
      <c r="B3" s="6"/>
      <c r="C3" s="47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9"/>
      <c r="AB3" s="53"/>
      <c r="AC3" s="54"/>
      <c r="AD3" s="54"/>
      <c r="AE3" s="54"/>
      <c r="AF3" s="54"/>
      <c r="AG3" s="55"/>
      <c r="AN3" s="1"/>
      <c r="AO3" s="1"/>
      <c r="AP3" s="1"/>
      <c r="AQ3" s="1"/>
      <c r="AR3" s="1"/>
      <c r="AS3" s="1"/>
    </row>
    <row r="4" spans="1:45" ht="64.5" customHeight="1" x14ac:dyDescent="0.25">
      <c r="A4" s="14"/>
      <c r="B4" s="4"/>
      <c r="C4" s="9">
        <f>DATE(A2+2015,A1,1)</f>
        <v>43374</v>
      </c>
      <c r="D4" s="9">
        <f t="shared" ref="D4:AD4" si="0">C4+1</f>
        <v>43375</v>
      </c>
      <c r="E4" s="9">
        <f t="shared" si="0"/>
        <v>43376</v>
      </c>
      <c r="F4" s="9">
        <f t="shared" si="0"/>
        <v>43377</v>
      </c>
      <c r="G4" s="9">
        <f t="shared" si="0"/>
        <v>43378</v>
      </c>
      <c r="H4" s="9">
        <f t="shared" si="0"/>
        <v>43379</v>
      </c>
      <c r="I4" s="9">
        <f t="shared" si="0"/>
        <v>43380</v>
      </c>
      <c r="J4" s="9">
        <f t="shared" si="0"/>
        <v>43381</v>
      </c>
      <c r="K4" s="9">
        <f t="shared" si="0"/>
        <v>43382</v>
      </c>
      <c r="L4" s="9">
        <f t="shared" si="0"/>
        <v>43383</v>
      </c>
      <c r="M4" s="9">
        <f t="shared" si="0"/>
        <v>43384</v>
      </c>
      <c r="N4" s="9">
        <f t="shared" si="0"/>
        <v>43385</v>
      </c>
      <c r="O4" s="9">
        <f t="shared" si="0"/>
        <v>43386</v>
      </c>
      <c r="P4" s="9">
        <f t="shared" si="0"/>
        <v>43387</v>
      </c>
      <c r="Q4" s="9">
        <f t="shared" si="0"/>
        <v>43388</v>
      </c>
      <c r="R4" s="9">
        <f t="shared" si="0"/>
        <v>43389</v>
      </c>
      <c r="S4" s="9">
        <f t="shared" si="0"/>
        <v>43390</v>
      </c>
      <c r="T4" s="9">
        <f t="shared" si="0"/>
        <v>43391</v>
      </c>
      <c r="U4" s="9">
        <f t="shared" si="0"/>
        <v>43392</v>
      </c>
      <c r="V4" s="9">
        <f t="shared" si="0"/>
        <v>43393</v>
      </c>
      <c r="W4" s="9">
        <f t="shared" si="0"/>
        <v>43394</v>
      </c>
      <c r="X4" s="9">
        <f t="shared" si="0"/>
        <v>43395</v>
      </c>
      <c r="Y4" s="9">
        <f t="shared" si="0"/>
        <v>43396</v>
      </c>
      <c r="Z4" s="9">
        <f t="shared" si="0"/>
        <v>43397</v>
      </c>
      <c r="AA4" s="9">
        <f t="shared" si="0"/>
        <v>43398</v>
      </c>
      <c r="AB4" s="9">
        <f t="shared" si="0"/>
        <v>43399</v>
      </c>
      <c r="AC4" s="9">
        <f t="shared" si="0"/>
        <v>43400</v>
      </c>
      <c r="AD4" s="9">
        <f t="shared" si="0"/>
        <v>43401</v>
      </c>
      <c r="AE4" s="9">
        <f>IF(AD4="","",IF(MONTH(AD4+1)=MONTH(AD4),AD4+1,""))</f>
        <v>43402</v>
      </c>
      <c r="AF4" s="9">
        <f>IF(AE4="","",IF(MONTH(AE4+1)=MONTH(AE4),AE4+1,""))</f>
        <v>43403</v>
      </c>
      <c r="AG4" s="9">
        <f>IF(AF4="","",IF(MONTH(AF4+1)=MONTH(AF4),AF4+1,""))</f>
        <v>43404</v>
      </c>
      <c r="AN4" s="1"/>
      <c r="AO4" s="1"/>
      <c r="AP4" s="1"/>
      <c r="AQ4" s="1"/>
      <c r="AR4" s="1"/>
      <c r="AS4" s="1"/>
    </row>
    <row r="5" spans="1:45" ht="31.5" customHeight="1" x14ac:dyDescent="0.25">
      <c r="A5" s="5"/>
      <c r="B5" s="6"/>
      <c r="C5" s="56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8"/>
      <c r="AN5" s="1"/>
      <c r="AO5" s="1"/>
      <c r="AP5" s="1"/>
      <c r="AQ5" s="1"/>
      <c r="AR5" s="1"/>
      <c r="AS5" s="1"/>
    </row>
    <row r="6" spans="1:45" ht="30" customHeight="1" x14ac:dyDescent="0.25">
      <c r="A6" s="10" t="str">
        <f>Septembre!A6</f>
        <v>ANTOINE</v>
      </c>
      <c r="B6" s="8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N6" s="1"/>
      <c r="AO6" s="1"/>
      <c r="AP6" s="1"/>
      <c r="AQ6" s="1"/>
      <c r="AR6" s="1"/>
      <c r="AS6" s="1"/>
    </row>
    <row r="7" spans="1:45" ht="30" customHeight="1" x14ac:dyDescent="0.25">
      <c r="A7" s="10" t="str">
        <f>Septembre!A7</f>
        <v>BERNARD</v>
      </c>
      <c r="B7" s="8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N7" s="1"/>
      <c r="AO7" s="1"/>
      <c r="AP7" s="1"/>
      <c r="AQ7" s="1"/>
      <c r="AR7" s="1"/>
      <c r="AS7" s="1"/>
    </row>
    <row r="8" spans="1:45" ht="30" customHeight="1" x14ac:dyDescent="0.25">
      <c r="A8" s="10" t="str">
        <f>Septembre!A8</f>
        <v>CHRIS</v>
      </c>
      <c r="B8" s="8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N8" s="1"/>
      <c r="AO8" s="1"/>
      <c r="AP8" s="1"/>
      <c r="AQ8" s="1"/>
      <c r="AR8" s="1"/>
      <c r="AS8" s="1"/>
    </row>
    <row r="9" spans="1:45" ht="30" customHeight="1" x14ac:dyDescent="0.25">
      <c r="A9" s="10" t="str">
        <f>Septembre!A9</f>
        <v>DAVID</v>
      </c>
      <c r="B9" s="8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N9" s="1"/>
      <c r="AO9" s="1"/>
      <c r="AP9" s="1"/>
      <c r="AQ9" s="1"/>
      <c r="AR9" s="1"/>
      <c r="AS9" s="1"/>
    </row>
    <row r="10" spans="1:45" ht="30" customHeight="1" x14ac:dyDescent="0.25">
      <c r="A10" s="10" t="str">
        <f>Septembre!A10</f>
        <v>ENZO</v>
      </c>
      <c r="B10" s="8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N10" s="1"/>
      <c r="AO10" s="1"/>
      <c r="AP10" s="1"/>
      <c r="AQ10" s="1"/>
      <c r="AR10" s="1"/>
      <c r="AS10" s="1"/>
    </row>
    <row r="11" spans="1:45" ht="30" customHeight="1" x14ac:dyDescent="0.25">
      <c r="A11" s="10" t="str">
        <f>Septembre!A11</f>
        <v>FLORIAN</v>
      </c>
      <c r="B11" s="8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N11" s="1"/>
      <c r="AO11" s="1"/>
      <c r="AP11" s="1"/>
      <c r="AQ11" s="1"/>
      <c r="AR11" s="1"/>
      <c r="AS11" s="1"/>
    </row>
    <row r="12" spans="1:45" ht="30" customHeight="1" x14ac:dyDescent="0.25">
      <c r="A12" s="10" t="str">
        <f>Septembre!A12</f>
        <v>JULIEN</v>
      </c>
      <c r="B12" s="8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N12" s="1"/>
      <c r="AO12" s="1"/>
      <c r="AP12" s="1"/>
      <c r="AQ12" s="1"/>
      <c r="AR12" s="1"/>
      <c r="AS12" s="1"/>
    </row>
    <row r="13" spans="1:45" ht="30" customHeight="1" x14ac:dyDescent="0.25">
      <c r="A13" s="10" t="str">
        <f>Septembre!A13</f>
        <v>KEVIN</v>
      </c>
      <c r="B13" s="8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N13" s="1"/>
      <c r="AO13" s="1"/>
      <c r="AP13" s="1"/>
      <c r="AQ13" s="1"/>
      <c r="AR13" s="1"/>
      <c r="AS13" s="1"/>
    </row>
    <row r="14" spans="1:45" ht="30" customHeight="1" x14ac:dyDescent="0.25">
      <c r="A14" s="10" t="str">
        <f>Septembre!A14</f>
        <v>LAURENT</v>
      </c>
      <c r="B14" s="8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N14" s="1"/>
      <c r="AO14" s="1"/>
      <c r="AP14" s="1"/>
      <c r="AQ14" s="1"/>
      <c r="AR14" s="1"/>
      <c r="AS14" s="1"/>
    </row>
    <row r="15" spans="1:45" ht="6.75" customHeight="1" x14ac:dyDescent="0.25"/>
    <row r="16" spans="1:45" x14ac:dyDescent="0.25">
      <c r="C16" s="59" t="s">
        <v>24</v>
      </c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1"/>
      <c r="P16" s="62" t="s">
        <v>25</v>
      </c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4"/>
    </row>
    <row r="17" spans="1:27" ht="30" customHeight="1" x14ac:dyDescent="0.25">
      <c r="C17" s="21" t="s">
        <v>37</v>
      </c>
      <c r="D17" s="22" t="s">
        <v>38</v>
      </c>
      <c r="E17" s="23" t="s">
        <v>39</v>
      </c>
      <c r="F17" s="24" t="s">
        <v>48</v>
      </c>
      <c r="G17" s="25" t="s">
        <v>41</v>
      </c>
      <c r="H17" s="26" t="s">
        <v>42</v>
      </c>
      <c r="I17" s="27" t="s">
        <v>43</v>
      </c>
      <c r="J17" s="28" t="s">
        <v>44</v>
      </c>
      <c r="K17" s="29" t="s">
        <v>23</v>
      </c>
      <c r="L17" s="30" t="s">
        <v>45</v>
      </c>
      <c r="M17" s="31" t="s">
        <v>46</v>
      </c>
      <c r="N17" s="32" t="s">
        <v>47</v>
      </c>
      <c r="P17" s="21" t="s">
        <v>37</v>
      </c>
      <c r="Q17" s="22" t="s">
        <v>38</v>
      </c>
      <c r="R17" s="23" t="s">
        <v>39</v>
      </c>
      <c r="S17" s="24" t="s">
        <v>48</v>
      </c>
      <c r="T17" s="25" t="s">
        <v>41</v>
      </c>
      <c r="U17" s="26" t="s">
        <v>42</v>
      </c>
      <c r="V17" s="27" t="s">
        <v>43</v>
      </c>
      <c r="W17" s="28" t="s">
        <v>44</v>
      </c>
      <c r="X17" s="29" t="s">
        <v>23</v>
      </c>
      <c r="Y17" s="30" t="s">
        <v>45</v>
      </c>
      <c r="Z17" s="31" t="s">
        <v>46</v>
      </c>
      <c r="AA17" s="32" t="s">
        <v>47</v>
      </c>
    </row>
    <row r="18" spans="1:27" ht="30" customHeight="1" x14ac:dyDescent="0.25">
      <c r="A18" s="34" t="str">
        <f t="shared" ref="A18:A26" si="1">A6</f>
        <v>ANTOINE</v>
      </c>
      <c r="C18" s="35">
        <f>COUNTIF(C6:AG6,"A")+COUNTIF(C6:AG6,"DA")*0.5</f>
        <v>0</v>
      </c>
      <c r="D18" s="36">
        <f>COUNTIF(C6:AG6,"B")+COUNTIF(C6:AG6,"DB")*0.5</f>
        <v>0</v>
      </c>
      <c r="E18" s="37">
        <f>COUNTIF(C6:AG6,"C")+COUNTIF(C6:AG6,"DC")*0.5</f>
        <v>0</v>
      </c>
      <c r="F18" s="38">
        <f>COUNTIF(C6:AG6,"D")+COUNTIF(C6:AG6,"DD")*0.5</f>
        <v>0</v>
      </c>
      <c r="G18" s="39">
        <f>COUNTIF(D6:AH6,"E")+COUNTIF(D6:AH6,"DE")*0.5</f>
        <v>0</v>
      </c>
      <c r="H18" s="40">
        <f>COUNTIF(C6:AG6,"F")+COUNTIF(C6:AG6,"DF")*0.5+COUNTIF(C6:AG6,"AF")+COUNTIF(C6:AG6,"DF")*0.5</f>
        <v>0</v>
      </c>
      <c r="I18" s="41">
        <f>COUNTIF(C6:AG6,"G")+COUNTIF(C6:AG6,"DG")*0.5</f>
        <v>0</v>
      </c>
      <c r="J18" s="42">
        <f>COUNTIF(D6:AH6,"H")+COUNTIF(D6:AH6,"DH")*0.5</f>
        <v>0</v>
      </c>
      <c r="K18" s="30">
        <f>COUNTIF(C6:AG6,"I")+COUNTIF(C6:AG6,"DI")*0.5</f>
        <v>0</v>
      </c>
      <c r="L18" s="30">
        <f>COUNTIF(C6:AG6,"J")+COUNTIF(C6:AG6,"DJ")*0.5</f>
        <v>0</v>
      </c>
      <c r="M18" s="31">
        <f>COUNTIF(C6:AG6,"K")+COUNTIF(C6:AG6,"DK")*0.5</f>
        <v>0</v>
      </c>
      <c r="N18" s="32">
        <f>COUNTIF(C6:AG6,"L")+COUNTIF(C6:AG6,"DL")*0.5</f>
        <v>0</v>
      </c>
      <c r="P18" s="35">
        <f>Septembre!P18+C18</f>
        <v>3</v>
      </c>
      <c r="Q18" s="36">
        <f>Septembre!Q18+D18</f>
        <v>6</v>
      </c>
      <c r="R18" s="37">
        <f>Septembre!R18+E18</f>
        <v>5</v>
      </c>
      <c r="S18" s="38">
        <f>Septembre!S18+F18</f>
        <v>1</v>
      </c>
      <c r="T18" s="39">
        <f>Septembre!T18+G18</f>
        <v>0</v>
      </c>
      <c r="U18" s="40">
        <f>Septembre!U18+H18</f>
        <v>0</v>
      </c>
      <c r="V18" s="41">
        <f>Septembre!V18+I18</f>
        <v>0</v>
      </c>
      <c r="W18" s="42">
        <f>Septembre!W18+J18</f>
        <v>0</v>
      </c>
      <c r="X18" s="30">
        <f>Septembre!X18+K18</f>
        <v>0</v>
      </c>
      <c r="Y18" s="30">
        <f>Septembre!Y18+L18</f>
        <v>0</v>
      </c>
      <c r="Z18" s="31">
        <f>Septembre!Z18+M18</f>
        <v>0</v>
      </c>
      <c r="AA18" s="43">
        <f>Septembre!AA18+N18</f>
        <v>0</v>
      </c>
    </row>
    <row r="19" spans="1:27" ht="30" customHeight="1" x14ac:dyDescent="0.25">
      <c r="A19" s="34" t="str">
        <f t="shared" si="1"/>
        <v>BERNARD</v>
      </c>
      <c r="C19" s="35">
        <f t="shared" ref="C19:C26" si="2">COUNTIF(C7:AG7,"A")+COUNTIF(C7:AG7,"DA")*0.5</f>
        <v>0</v>
      </c>
      <c r="D19" s="36">
        <f t="shared" ref="D19:D26" si="3">COUNTIF(C7:AG7,"B")+COUNTIF(C7:AG7,"DB")*0.5</f>
        <v>0</v>
      </c>
      <c r="E19" s="37">
        <f t="shared" ref="E19:E26" si="4">COUNTIF(C7:AG7,"C")+COUNTIF(C7:AG7,"DC")*0.5</f>
        <v>0</v>
      </c>
      <c r="F19" s="38">
        <f t="shared" ref="F19:F26" si="5">COUNTIF(C7:AG7,"D")+COUNTIF(C7:AG7,"DD")*0.5</f>
        <v>0</v>
      </c>
      <c r="G19" s="39">
        <f t="shared" ref="G19:G26" si="6">COUNTIF(D7:AH7,"E")+COUNTIF(D7:AH7,"DE")*0.5</f>
        <v>0</v>
      </c>
      <c r="H19" s="40">
        <f t="shared" ref="H19:H26" si="7">COUNTIF(C7:AG7,"F")+COUNTIF(C7:AG7,"DF")*0.5+COUNTIF(C7:AG7,"AF")+COUNTIF(C7:AG7,"DF")*0.5</f>
        <v>0</v>
      </c>
      <c r="I19" s="41">
        <f t="shared" ref="I19:I26" si="8">COUNTIF(C7:AG7,"G")+COUNTIF(C7:AG7,"DG")*0.5</f>
        <v>0</v>
      </c>
      <c r="J19" s="42">
        <f t="shared" ref="J19:J26" si="9">COUNTIF(D7:AH7,"H")+COUNTIF(D7:AH7,"DH")*0.5</f>
        <v>0</v>
      </c>
      <c r="K19" s="30">
        <f t="shared" ref="K19:K26" si="10">COUNTIF(C7:AG7,"I")+COUNTIF(C7:AG7,"DI")*0.5</f>
        <v>0</v>
      </c>
      <c r="L19" s="30">
        <f t="shared" ref="L19:L26" si="11">COUNTIF(C7:AG7,"J")+COUNTIF(C7:AG7,"DJ")*0.5</f>
        <v>0</v>
      </c>
      <c r="M19" s="31">
        <f t="shared" ref="M19:M26" si="12">COUNTIF(C7:AG7,"K")+COUNTIF(C7:AG7,"DK")*0.5</f>
        <v>0</v>
      </c>
      <c r="N19" s="32">
        <f t="shared" ref="N19:N26" si="13">COUNTIF(C7:AG7,"L")+COUNTIF(C7:AG7,"DL")*0.5</f>
        <v>0</v>
      </c>
      <c r="P19" s="35">
        <f>Septembre!P19+C19</f>
        <v>0</v>
      </c>
      <c r="Q19" s="36">
        <f>Septembre!Q19+D19</f>
        <v>0</v>
      </c>
      <c r="R19" s="37">
        <f>Septembre!R19+E19</f>
        <v>0</v>
      </c>
      <c r="S19" s="38">
        <f>Septembre!S19+F19</f>
        <v>0</v>
      </c>
      <c r="T19" s="39">
        <f>Septembre!T19+G19</f>
        <v>0</v>
      </c>
      <c r="U19" s="40">
        <f>Septembre!U19+H19</f>
        <v>4</v>
      </c>
      <c r="V19" s="41">
        <f>Septembre!V19+I19</f>
        <v>3</v>
      </c>
      <c r="W19" s="42">
        <f>Septembre!W19+J19</f>
        <v>1</v>
      </c>
      <c r="X19" s="30">
        <f>Septembre!X19+K19</f>
        <v>0</v>
      </c>
      <c r="Y19" s="30">
        <f>Septembre!Y19+L19</f>
        <v>0</v>
      </c>
      <c r="Z19" s="31">
        <f>Septembre!Z19+M19</f>
        <v>0</v>
      </c>
      <c r="AA19" s="43">
        <f>Septembre!AA19+N19</f>
        <v>0</v>
      </c>
    </row>
    <row r="20" spans="1:27" ht="30" customHeight="1" x14ac:dyDescent="0.25">
      <c r="A20" s="34" t="str">
        <f t="shared" si="1"/>
        <v>CHRIS</v>
      </c>
      <c r="C20" s="35">
        <f t="shared" si="2"/>
        <v>0</v>
      </c>
      <c r="D20" s="36">
        <f t="shared" si="3"/>
        <v>0</v>
      </c>
      <c r="E20" s="37">
        <f t="shared" si="4"/>
        <v>0</v>
      </c>
      <c r="F20" s="38">
        <f t="shared" si="5"/>
        <v>0</v>
      </c>
      <c r="G20" s="39">
        <f t="shared" si="6"/>
        <v>0</v>
      </c>
      <c r="H20" s="40">
        <f t="shared" si="7"/>
        <v>0</v>
      </c>
      <c r="I20" s="41">
        <f t="shared" si="8"/>
        <v>0</v>
      </c>
      <c r="J20" s="42">
        <f t="shared" si="9"/>
        <v>0</v>
      </c>
      <c r="K20" s="30">
        <f t="shared" si="10"/>
        <v>0</v>
      </c>
      <c r="L20" s="30">
        <f t="shared" si="11"/>
        <v>0</v>
      </c>
      <c r="M20" s="31">
        <f t="shared" si="12"/>
        <v>0</v>
      </c>
      <c r="N20" s="32">
        <f t="shared" si="13"/>
        <v>0</v>
      </c>
      <c r="P20" s="35">
        <f>Septembre!P20+C20</f>
        <v>0</v>
      </c>
      <c r="Q20" s="36">
        <f>Septembre!Q20+D20</f>
        <v>0</v>
      </c>
      <c r="R20" s="37">
        <f>Septembre!R20+E20</f>
        <v>0</v>
      </c>
      <c r="S20" s="38">
        <f>Septembre!S20+F20</f>
        <v>0</v>
      </c>
      <c r="T20" s="39">
        <f>Septembre!T20+G20</f>
        <v>0</v>
      </c>
      <c r="U20" s="40">
        <f>Septembre!U20+H20</f>
        <v>0</v>
      </c>
      <c r="V20" s="41">
        <f>Septembre!V20+I20</f>
        <v>0</v>
      </c>
      <c r="W20" s="42">
        <f>Septembre!W20+J20</f>
        <v>0</v>
      </c>
      <c r="X20" s="30">
        <f>Septembre!X20+K20</f>
        <v>0</v>
      </c>
      <c r="Y20" s="30">
        <f>Septembre!Y20+L20</f>
        <v>0</v>
      </c>
      <c r="Z20" s="31">
        <f>Septembre!Z20+M20</f>
        <v>0</v>
      </c>
      <c r="AA20" s="43">
        <f>Septembre!AA20+N20</f>
        <v>0</v>
      </c>
    </row>
    <row r="21" spans="1:27" ht="30" customHeight="1" x14ac:dyDescent="0.25">
      <c r="A21" s="34" t="str">
        <f t="shared" si="1"/>
        <v>DAVID</v>
      </c>
      <c r="C21" s="35">
        <f t="shared" si="2"/>
        <v>0</v>
      </c>
      <c r="D21" s="36">
        <f t="shared" si="3"/>
        <v>0</v>
      </c>
      <c r="E21" s="37">
        <f t="shared" si="4"/>
        <v>0</v>
      </c>
      <c r="F21" s="38">
        <f t="shared" si="5"/>
        <v>0</v>
      </c>
      <c r="G21" s="39">
        <f t="shared" si="6"/>
        <v>0</v>
      </c>
      <c r="H21" s="40">
        <f t="shared" si="7"/>
        <v>0</v>
      </c>
      <c r="I21" s="41">
        <f t="shared" si="8"/>
        <v>0</v>
      </c>
      <c r="J21" s="42">
        <f t="shared" si="9"/>
        <v>0</v>
      </c>
      <c r="K21" s="30">
        <f t="shared" si="10"/>
        <v>0</v>
      </c>
      <c r="L21" s="30">
        <f t="shared" si="11"/>
        <v>0</v>
      </c>
      <c r="M21" s="31">
        <f t="shared" si="12"/>
        <v>0</v>
      </c>
      <c r="N21" s="32">
        <f t="shared" si="13"/>
        <v>0</v>
      </c>
      <c r="P21" s="35">
        <f>Septembre!P21+C21</f>
        <v>0</v>
      </c>
      <c r="Q21" s="36">
        <f>Septembre!Q21+D21</f>
        <v>0</v>
      </c>
      <c r="R21" s="37">
        <f>Septembre!R21+E21</f>
        <v>0</v>
      </c>
      <c r="S21" s="38">
        <f>Septembre!S21+F21</f>
        <v>0</v>
      </c>
      <c r="T21" s="39">
        <f>Septembre!T21+G21</f>
        <v>0</v>
      </c>
      <c r="U21" s="40">
        <f>Septembre!U21+H21</f>
        <v>0</v>
      </c>
      <c r="V21" s="41">
        <f>Septembre!V21+I21</f>
        <v>0</v>
      </c>
      <c r="W21" s="42">
        <f>Septembre!W21+J21</f>
        <v>0</v>
      </c>
      <c r="X21" s="30">
        <f>Septembre!X21+K21</f>
        <v>0</v>
      </c>
      <c r="Y21" s="30">
        <f>Septembre!Y21+L21</f>
        <v>0</v>
      </c>
      <c r="Z21" s="31">
        <f>Septembre!Z21+M21</f>
        <v>0</v>
      </c>
      <c r="AA21" s="43">
        <f>Septembre!AA21+N21</f>
        <v>0</v>
      </c>
    </row>
    <row r="22" spans="1:27" ht="30" customHeight="1" x14ac:dyDescent="0.25">
      <c r="A22" s="34" t="str">
        <f t="shared" si="1"/>
        <v>ENZO</v>
      </c>
      <c r="C22" s="35">
        <f t="shared" si="2"/>
        <v>0</v>
      </c>
      <c r="D22" s="36">
        <f t="shared" si="3"/>
        <v>0</v>
      </c>
      <c r="E22" s="37">
        <f t="shared" si="4"/>
        <v>0</v>
      </c>
      <c r="F22" s="38">
        <f t="shared" si="5"/>
        <v>0</v>
      </c>
      <c r="G22" s="39">
        <f t="shared" si="6"/>
        <v>0</v>
      </c>
      <c r="H22" s="40">
        <f t="shared" si="7"/>
        <v>0</v>
      </c>
      <c r="I22" s="41">
        <f t="shared" si="8"/>
        <v>0</v>
      </c>
      <c r="J22" s="42">
        <f t="shared" si="9"/>
        <v>0</v>
      </c>
      <c r="K22" s="30">
        <f t="shared" si="10"/>
        <v>0</v>
      </c>
      <c r="L22" s="30">
        <f t="shared" si="11"/>
        <v>0</v>
      </c>
      <c r="M22" s="31">
        <f t="shared" si="12"/>
        <v>0</v>
      </c>
      <c r="N22" s="32">
        <f t="shared" si="13"/>
        <v>0</v>
      </c>
      <c r="P22" s="35">
        <f>Septembre!P22+C22</f>
        <v>0</v>
      </c>
      <c r="Q22" s="36">
        <f>Septembre!Q22+D22</f>
        <v>0</v>
      </c>
      <c r="R22" s="37">
        <f>Septembre!R22+E22</f>
        <v>0</v>
      </c>
      <c r="S22" s="38">
        <f>Septembre!S22+F22</f>
        <v>0</v>
      </c>
      <c r="T22" s="39">
        <f>Septembre!T22+G22</f>
        <v>0</v>
      </c>
      <c r="U22" s="40">
        <f>Septembre!U22+H22</f>
        <v>0</v>
      </c>
      <c r="V22" s="41">
        <f>Septembre!V22+I22</f>
        <v>0</v>
      </c>
      <c r="W22" s="42">
        <f>Septembre!W22+J22</f>
        <v>0</v>
      </c>
      <c r="X22" s="30">
        <f>Septembre!X22+K22</f>
        <v>0</v>
      </c>
      <c r="Y22" s="30">
        <f>Septembre!Y22+L22</f>
        <v>0</v>
      </c>
      <c r="Z22" s="31">
        <f>Septembre!Z22+M22</f>
        <v>0</v>
      </c>
      <c r="AA22" s="43">
        <f>Septembre!AA22+N22</f>
        <v>0</v>
      </c>
    </row>
    <row r="23" spans="1:27" ht="30" customHeight="1" x14ac:dyDescent="0.25">
      <c r="A23" s="34" t="str">
        <f t="shared" si="1"/>
        <v>FLORIAN</v>
      </c>
      <c r="C23" s="35">
        <f t="shared" si="2"/>
        <v>0</v>
      </c>
      <c r="D23" s="36">
        <f t="shared" si="3"/>
        <v>0</v>
      </c>
      <c r="E23" s="37">
        <f t="shared" si="4"/>
        <v>0</v>
      </c>
      <c r="F23" s="38">
        <f t="shared" si="5"/>
        <v>0</v>
      </c>
      <c r="G23" s="39">
        <f t="shared" si="6"/>
        <v>0</v>
      </c>
      <c r="H23" s="40">
        <f t="shared" si="7"/>
        <v>0</v>
      </c>
      <c r="I23" s="41">
        <f t="shared" si="8"/>
        <v>0</v>
      </c>
      <c r="J23" s="42">
        <f t="shared" si="9"/>
        <v>0</v>
      </c>
      <c r="K23" s="30">
        <f t="shared" si="10"/>
        <v>0</v>
      </c>
      <c r="L23" s="30">
        <f t="shared" si="11"/>
        <v>0</v>
      </c>
      <c r="M23" s="31">
        <f t="shared" si="12"/>
        <v>0</v>
      </c>
      <c r="N23" s="32">
        <f t="shared" si="13"/>
        <v>0</v>
      </c>
      <c r="P23" s="35">
        <f>Septembre!P23+C23</f>
        <v>0</v>
      </c>
      <c r="Q23" s="36">
        <f>Septembre!Q23+D23</f>
        <v>0</v>
      </c>
      <c r="R23" s="37">
        <f>Septembre!R23+E23</f>
        <v>0</v>
      </c>
      <c r="S23" s="38">
        <f>Septembre!S23+F23</f>
        <v>0</v>
      </c>
      <c r="T23" s="39">
        <f>Septembre!T23+G23</f>
        <v>0</v>
      </c>
      <c r="U23" s="40">
        <f>Septembre!U23+H23</f>
        <v>0</v>
      </c>
      <c r="V23" s="41">
        <f>Septembre!V23+I23</f>
        <v>0</v>
      </c>
      <c r="W23" s="42">
        <f>Septembre!W23+J23</f>
        <v>0</v>
      </c>
      <c r="X23" s="30">
        <f>Septembre!X23+K23</f>
        <v>0</v>
      </c>
      <c r="Y23" s="30">
        <f>Septembre!Y23+L23</f>
        <v>0</v>
      </c>
      <c r="Z23" s="31">
        <f>Septembre!Z23+M23</f>
        <v>0</v>
      </c>
      <c r="AA23" s="43">
        <f>Septembre!AA23+N23</f>
        <v>0</v>
      </c>
    </row>
    <row r="24" spans="1:27" ht="30" customHeight="1" x14ac:dyDescent="0.25">
      <c r="A24" s="34" t="str">
        <f t="shared" si="1"/>
        <v>JULIEN</v>
      </c>
      <c r="C24" s="35">
        <f t="shared" si="2"/>
        <v>0</v>
      </c>
      <c r="D24" s="36">
        <f t="shared" si="3"/>
        <v>0</v>
      </c>
      <c r="E24" s="37">
        <f t="shared" si="4"/>
        <v>0</v>
      </c>
      <c r="F24" s="38">
        <f t="shared" si="5"/>
        <v>0</v>
      </c>
      <c r="G24" s="39">
        <f t="shared" si="6"/>
        <v>0</v>
      </c>
      <c r="H24" s="40">
        <f t="shared" si="7"/>
        <v>0</v>
      </c>
      <c r="I24" s="41">
        <f t="shared" si="8"/>
        <v>0</v>
      </c>
      <c r="J24" s="42">
        <f t="shared" si="9"/>
        <v>0</v>
      </c>
      <c r="K24" s="30">
        <f t="shared" si="10"/>
        <v>0</v>
      </c>
      <c r="L24" s="30">
        <f t="shared" si="11"/>
        <v>0</v>
      </c>
      <c r="M24" s="31">
        <f t="shared" si="12"/>
        <v>0</v>
      </c>
      <c r="N24" s="32">
        <f t="shared" si="13"/>
        <v>0</v>
      </c>
      <c r="P24" s="35">
        <f>Septembre!P24+C24</f>
        <v>0</v>
      </c>
      <c r="Q24" s="36">
        <f>Septembre!Q24+D24</f>
        <v>0</v>
      </c>
      <c r="R24" s="37">
        <f>Septembre!R24+E24</f>
        <v>0</v>
      </c>
      <c r="S24" s="38">
        <f>Septembre!S24+F24</f>
        <v>0</v>
      </c>
      <c r="T24" s="39">
        <f>Septembre!T24+G24</f>
        <v>0</v>
      </c>
      <c r="U24" s="40">
        <f>Septembre!U24+H24</f>
        <v>0</v>
      </c>
      <c r="V24" s="41">
        <f>Septembre!V24+I24</f>
        <v>0</v>
      </c>
      <c r="W24" s="42">
        <f>Septembre!W24+J24</f>
        <v>0</v>
      </c>
      <c r="X24" s="30">
        <f>Septembre!X24+K24</f>
        <v>0</v>
      </c>
      <c r="Y24" s="30">
        <f>Septembre!Y24+L24</f>
        <v>0</v>
      </c>
      <c r="Z24" s="31">
        <f>Septembre!Z24+M24</f>
        <v>0</v>
      </c>
      <c r="AA24" s="43">
        <f>Septembre!AA24+N24</f>
        <v>0</v>
      </c>
    </row>
    <row r="25" spans="1:27" ht="30" customHeight="1" x14ac:dyDescent="0.25">
      <c r="A25" s="34" t="str">
        <f t="shared" si="1"/>
        <v>KEVIN</v>
      </c>
      <c r="C25" s="35">
        <f t="shared" si="2"/>
        <v>0</v>
      </c>
      <c r="D25" s="36">
        <f t="shared" si="3"/>
        <v>0</v>
      </c>
      <c r="E25" s="37">
        <f t="shared" si="4"/>
        <v>0</v>
      </c>
      <c r="F25" s="38">
        <f t="shared" si="5"/>
        <v>0</v>
      </c>
      <c r="G25" s="39">
        <f t="shared" si="6"/>
        <v>0</v>
      </c>
      <c r="H25" s="40">
        <f t="shared" si="7"/>
        <v>0</v>
      </c>
      <c r="I25" s="41">
        <f t="shared" si="8"/>
        <v>0</v>
      </c>
      <c r="J25" s="42">
        <f t="shared" si="9"/>
        <v>0</v>
      </c>
      <c r="K25" s="30">
        <f t="shared" si="10"/>
        <v>0</v>
      </c>
      <c r="L25" s="30">
        <f t="shared" si="11"/>
        <v>0</v>
      </c>
      <c r="M25" s="31">
        <f t="shared" si="12"/>
        <v>0</v>
      </c>
      <c r="N25" s="32">
        <f t="shared" si="13"/>
        <v>0</v>
      </c>
      <c r="P25" s="35">
        <f>Septembre!P25+C25</f>
        <v>0</v>
      </c>
      <c r="Q25" s="36">
        <f>Septembre!Q25+D25</f>
        <v>0</v>
      </c>
      <c r="R25" s="37">
        <f>Septembre!R25+E25</f>
        <v>0</v>
      </c>
      <c r="S25" s="38">
        <f>Septembre!S25+F25</f>
        <v>0</v>
      </c>
      <c r="T25" s="39">
        <f>Septembre!T25+G25</f>
        <v>0</v>
      </c>
      <c r="U25" s="40">
        <f>Septembre!U25+H25</f>
        <v>0</v>
      </c>
      <c r="V25" s="41">
        <f>Septembre!V25+I25</f>
        <v>0</v>
      </c>
      <c r="W25" s="42">
        <f>Septembre!W25+J25</f>
        <v>0</v>
      </c>
      <c r="X25" s="30">
        <f>Septembre!X25+K25</f>
        <v>0</v>
      </c>
      <c r="Y25" s="30">
        <f>Septembre!Y25+L25</f>
        <v>0</v>
      </c>
      <c r="Z25" s="31">
        <f>Septembre!Z25+M25</f>
        <v>0</v>
      </c>
      <c r="AA25" s="43">
        <f>Septembre!AA25+N25</f>
        <v>0</v>
      </c>
    </row>
    <row r="26" spans="1:27" ht="30" customHeight="1" x14ac:dyDescent="0.25">
      <c r="A26" s="34" t="str">
        <f t="shared" si="1"/>
        <v>LAURENT</v>
      </c>
      <c r="C26" s="35">
        <f t="shared" si="2"/>
        <v>0</v>
      </c>
      <c r="D26" s="36">
        <f t="shared" si="3"/>
        <v>0</v>
      </c>
      <c r="E26" s="37">
        <f t="shared" si="4"/>
        <v>0</v>
      </c>
      <c r="F26" s="38">
        <f t="shared" si="5"/>
        <v>0</v>
      </c>
      <c r="G26" s="39">
        <f t="shared" si="6"/>
        <v>0</v>
      </c>
      <c r="H26" s="40">
        <f t="shared" si="7"/>
        <v>0</v>
      </c>
      <c r="I26" s="41">
        <f t="shared" si="8"/>
        <v>0</v>
      </c>
      <c r="J26" s="42">
        <f t="shared" si="9"/>
        <v>0</v>
      </c>
      <c r="K26" s="30">
        <f t="shared" si="10"/>
        <v>0</v>
      </c>
      <c r="L26" s="30">
        <f t="shared" si="11"/>
        <v>0</v>
      </c>
      <c r="M26" s="31">
        <f t="shared" si="12"/>
        <v>0</v>
      </c>
      <c r="N26" s="32">
        <f t="shared" si="13"/>
        <v>0</v>
      </c>
      <c r="P26" s="35">
        <f>Septembre!P26+C26</f>
        <v>0</v>
      </c>
      <c r="Q26" s="36">
        <f>Septembre!Q26+D26</f>
        <v>0</v>
      </c>
      <c r="R26" s="37">
        <f>Septembre!R26+E26</f>
        <v>0</v>
      </c>
      <c r="S26" s="38">
        <f>Septembre!S26+F26</f>
        <v>0</v>
      </c>
      <c r="T26" s="39">
        <f>Septembre!T26+G26</f>
        <v>0</v>
      </c>
      <c r="U26" s="40">
        <f>Septembre!U26+H26</f>
        <v>0</v>
      </c>
      <c r="V26" s="41">
        <f>Septembre!V26+I26</f>
        <v>0</v>
      </c>
      <c r="W26" s="42">
        <f>Septembre!W26+J26</f>
        <v>0</v>
      </c>
      <c r="X26" s="30">
        <f>Septembre!X26+K26</f>
        <v>0</v>
      </c>
      <c r="Y26" s="30">
        <f>Septembre!Y26+L26</f>
        <v>0</v>
      </c>
      <c r="Z26" s="31">
        <f>Septembre!Z26+M26</f>
        <v>0</v>
      </c>
      <c r="AA26" s="43">
        <f>Septembre!AA26+N26</f>
        <v>0</v>
      </c>
    </row>
  </sheetData>
  <sheetProtection selectLockedCells="1" selectUnlockedCells="1"/>
  <mergeCells count="5">
    <mergeCell ref="C2:AA3"/>
    <mergeCell ref="AB2:AG3"/>
    <mergeCell ref="C5:AG5"/>
    <mergeCell ref="C16:N16"/>
    <mergeCell ref="P16:AA16"/>
  </mergeCells>
  <conditionalFormatting sqref="C4:AG4">
    <cfRule type="cellIs" priority="65" operator="equal">
      <formula>OR(WXB$4="F",WEEKDAY(WXB$4,2)&gt;5)</formula>
    </cfRule>
    <cfRule type="expression" dxfId="47" priority="67">
      <formula>WEEKDAY(C$4,2)&gt;5</formula>
    </cfRule>
  </conditionalFormatting>
  <conditionalFormatting sqref="C7:AG7">
    <cfRule type="cellIs" dxfId="46" priority="9" operator="equal">
      <formula>"AJ2"</formula>
    </cfRule>
  </conditionalFormatting>
  <conditionalFormatting sqref="C7:AG14">
    <cfRule type="cellIs" dxfId="45" priority="8" operator="equal">
      <formula>"AJ"</formula>
    </cfRule>
  </conditionalFormatting>
  <conditionalFormatting sqref="C6:AG6">
    <cfRule type="cellIs" dxfId="44" priority="10" operator="equal">
      <formula>"AJ"</formula>
    </cfRule>
  </conditionalFormatting>
  <conditionalFormatting sqref="C6:AG14">
    <cfRule type="cellIs" dxfId="43" priority="1" operator="equal">
      <formula>"I"</formula>
    </cfRule>
    <cfRule type="cellIs" dxfId="42" priority="2" operator="equal">
      <formula>"P"</formula>
    </cfRule>
    <cfRule type="cellIs" dxfId="41" priority="3" operator="equal">
      <formula>"T"</formula>
    </cfRule>
    <cfRule type="cellIs" dxfId="40" priority="4" operator="equal">
      <formula>"R"</formula>
    </cfRule>
    <cfRule type="cellIs" dxfId="39" priority="5" operator="equal">
      <formula>"AR"</formula>
    </cfRule>
    <cfRule type="cellIs" dxfId="38" priority="6" operator="equal">
      <formula>"DA"</formula>
    </cfRule>
    <cfRule type="cellIs" dxfId="37" priority="7" operator="equal">
      <formula>"AN"</formula>
    </cfRule>
    <cfRule type="cellIs" dxfId="36" priority="11" operator="equal">
      <formula>"RN2"</formula>
    </cfRule>
    <cfRule type="cellIs" dxfId="35" priority="12" operator="equal">
      <formula>"RJ2"</formula>
    </cfRule>
    <cfRule type="cellIs" dxfId="34" priority="13" operator="equal">
      <formula>"RN1"</formula>
    </cfRule>
    <cfRule type="cellIs" dxfId="33" priority="14" operator="equal">
      <formula>"RJ1"</formula>
    </cfRule>
    <cfRule type="expression" dxfId="32" priority="15">
      <formula>WEEKDAY(C$4,2)&gt;5</formula>
    </cfRule>
  </conditionalFormatting>
  <printOptions verticalCentered="1"/>
  <pageMargins left="0" right="0" top="0" bottom="0" header="0" footer="0"/>
  <pageSetup scale="96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Liste!$C$1:$C$9</xm:f>
          </x14:formula1>
          <xm:sqref>A6:A14</xm:sqref>
        </x14:dataValidation>
        <x14:dataValidation type="list" allowBlank="1">
          <x14:formula1>
            <xm:f>Liste!$D$1:$D$13</xm:f>
          </x14:formula1>
          <xm:sqref>C6:AG14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AS26"/>
  <sheetViews>
    <sheetView showGridLines="0" zoomScaleNormal="100" workbookViewId="0">
      <selection activeCell="C18" sqref="C18:N26"/>
    </sheetView>
  </sheetViews>
  <sheetFormatPr baseColWidth="10" defaultColWidth="11.42578125" defaultRowHeight="15" x14ac:dyDescent="0.25"/>
  <cols>
    <col min="1" max="1" width="16.28515625" style="1" customWidth="1"/>
    <col min="2" max="33" width="3.85546875" style="1" customWidth="1"/>
    <col min="34" max="35" width="13.42578125" style="7" customWidth="1"/>
    <col min="36" max="36" width="20" style="7" customWidth="1"/>
    <col min="37" max="37" width="20.7109375" style="7" customWidth="1"/>
    <col min="38" max="45" width="3.85546875" style="7" customWidth="1"/>
    <col min="46" max="101" width="3.85546875" style="1" customWidth="1"/>
    <col min="102" max="16384" width="11.42578125" style="1"/>
  </cols>
  <sheetData>
    <row r="1" spans="1:45" ht="0.75" customHeight="1" x14ac:dyDescent="0.25">
      <c r="A1" s="18">
        <v>11</v>
      </c>
      <c r="B1" s="2"/>
      <c r="C1" s="11" t="s">
        <v>0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45" ht="15" customHeight="1" x14ac:dyDescent="0.25">
      <c r="A2" s="17">
        <f>Janvier!$A$2</f>
        <v>3</v>
      </c>
      <c r="B2" s="3"/>
      <c r="C2" s="44" t="s">
        <v>8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6"/>
      <c r="AB2" s="50">
        <f>Janvier!$C$4</f>
        <v>43101</v>
      </c>
      <c r="AC2" s="51"/>
      <c r="AD2" s="51"/>
      <c r="AE2" s="51"/>
      <c r="AF2" s="51"/>
      <c r="AG2" s="52"/>
      <c r="AN2" s="1"/>
      <c r="AO2" s="1"/>
      <c r="AP2" s="1"/>
      <c r="AQ2" s="1"/>
      <c r="AR2" s="1"/>
      <c r="AS2" s="1"/>
    </row>
    <row r="3" spans="1:45" ht="15" customHeight="1" x14ac:dyDescent="0.25">
      <c r="A3" s="16"/>
      <c r="B3" s="6"/>
      <c r="C3" s="47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9"/>
      <c r="AB3" s="53"/>
      <c r="AC3" s="54"/>
      <c r="AD3" s="54"/>
      <c r="AE3" s="54"/>
      <c r="AF3" s="54"/>
      <c r="AG3" s="55"/>
      <c r="AN3" s="1"/>
      <c r="AO3" s="1"/>
      <c r="AP3" s="1"/>
      <c r="AQ3" s="1"/>
      <c r="AR3" s="1"/>
      <c r="AS3" s="1"/>
    </row>
    <row r="4" spans="1:45" ht="64.5" customHeight="1" x14ac:dyDescent="0.25">
      <c r="A4" s="14"/>
      <c r="B4" s="4"/>
      <c r="C4" s="9">
        <f>DATE(A2+2015,A1,1)</f>
        <v>43405</v>
      </c>
      <c r="D4" s="9">
        <f t="shared" ref="D4:AD4" si="0">C4+1</f>
        <v>43406</v>
      </c>
      <c r="E4" s="9">
        <f t="shared" si="0"/>
        <v>43407</v>
      </c>
      <c r="F4" s="9">
        <f t="shared" si="0"/>
        <v>43408</v>
      </c>
      <c r="G4" s="9">
        <f t="shared" si="0"/>
        <v>43409</v>
      </c>
      <c r="H4" s="9">
        <f t="shared" si="0"/>
        <v>43410</v>
      </c>
      <c r="I4" s="9">
        <f t="shared" si="0"/>
        <v>43411</v>
      </c>
      <c r="J4" s="9">
        <f t="shared" si="0"/>
        <v>43412</v>
      </c>
      <c r="K4" s="9">
        <f t="shared" si="0"/>
        <v>43413</v>
      </c>
      <c r="L4" s="9">
        <f t="shared" si="0"/>
        <v>43414</v>
      </c>
      <c r="M4" s="9">
        <f t="shared" si="0"/>
        <v>43415</v>
      </c>
      <c r="N4" s="9">
        <f t="shared" si="0"/>
        <v>43416</v>
      </c>
      <c r="O4" s="9">
        <f t="shared" si="0"/>
        <v>43417</v>
      </c>
      <c r="P4" s="9">
        <f t="shared" si="0"/>
        <v>43418</v>
      </c>
      <c r="Q4" s="9">
        <f t="shared" si="0"/>
        <v>43419</v>
      </c>
      <c r="R4" s="9">
        <f t="shared" si="0"/>
        <v>43420</v>
      </c>
      <c r="S4" s="9">
        <f t="shared" si="0"/>
        <v>43421</v>
      </c>
      <c r="T4" s="9">
        <f t="shared" si="0"/>
        <v>43422</v>
      </c>
      <c r="U4" s="9">
        <f t="shared" si="0"/>
        <v>43423</v>
      </c>
      <c r="V4" s="9">
        <f t="shared" si="0"/>
        <v>43424</v>
      </c>
      <c r="W4" s="9">
        <f t="shared" si="0"/>
        <v>43425</v>
      </c>
      <c r="X4" s="9">
        <f t="shared" si="0"/>
        <v>43426</v>
      </c>
      <c r="Y4" s="9">
        <f t="shared" si="0"/>
        <v>43427</v>
      </c>
      <c r="Z4" s="9">
        <f t="shared" si="0"/>
        <v>43428</v>
      </c>
      <c r="AA4" s="9">
        <f t="shared" si="0"/>
        <v>43429</v>
      </c>
      <c r="AB4" s="9">
        <f t="shared" si="0"/>
        <v>43430</v>
      </c>
      <c r="AC4" s="9">
        <f t="shared" si="0"/>
        <v>43431</v>
      </c>
      <c r="AD4" s="9">
        <f t="shared" si="0"/>
        <v>43432</v>
      </c>
      <c r="AE4" s="9">
        <f>IF(AD4="","",IF(MONTH(AD4+1)=MONTH(AD4),AD4+1,""))</f>
        <v>43433</v>
      </c>
      <c r="AF4" s="9">
        <f>IF(AE4="","",IF(MONTH(AE4+1)=MONTH(AE4),AE4+1,""))</f>
        <v>43434</v>
      </c>
      <c r="AG4" s="9" t="str">
        <f>IF(AF4="","",IF(MONTH(AF4+1)=MONTH(AF4),AF4+1,""))</f>
        <v/>
      </c>
      <c r="AN4" s="1"/>
      <c r="AO4" s="1"/>
      <c r="AP4" s="1"/>
      <c r="AQ4" s="1"/>
      <c r="AR4" s="1"/>
      <c r="AS4" s="1"/>
    </row>
    <row r="5" spans="1:45" ht="31.5" customHeight="1" x14ac:dyDescent="0.25">
      <c r="A5" s="5"/>
      <c r="B5" s="6"/>
      <c r="C5" s="56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8"/>
      <c r="AN5" s="1"/>
      <c r="AO5" s="1"/>
      <c r="AP5" s="1"/>
      <c r="AQ5" s="1"/>
      <c r="AR5" s="1"/>
      <c r="AS5" s="1"/>
    </row>
    <row r="6" spans="1:45" ht="30" customHeight="1" x14ac:dyDescent="0.25">
      <c r="A6" s="10" t="str">
        <f>octobre!A6</f>
        <v>ANTOINE</v>
      </c>
      <c r="B6" s="8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N6" s="1"/>
      <c r="AO6" s="1"/>
      <c r="AP6" s="1"/>
      <c r="AQ6" s="1"/>
      <c r="AR6" s="1"/>
      <c r="AS6" s="1"/>
    </row>
    <row r="7" spans="1:45" ht="30" customHeight="1" x14ac:dyDescent="0.25">
      <c r="A7" s="10" t="str">
        <f>octobre!A7</f>
        <v>BERNARD</v>
      </c>
      <c r="B7" s="8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N7" s="1"/>
      <c r="AO7" s="1"/>
      <c r="AP7" s="1"/>
      <c r="AQ7" s="1"/>
      <c r="AR7" s="1"/>
      <c r="AS7" s="1"/>
    </row>
    <row r="8" spans="1:45" ht="30" customHeight="1" x14ac:dyDescent="0.25">
      <c r="A8" s="10" t="str">
        <f>octobre!A8</f>
        <v>CHRIS</v>
      </c>
      <c r="B8" s="8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N8" s="1"/>
      <c r="AO8" s="1"/>
      <c r="AP8" s="1"/>
      <c r="AQ8" s="1"/>
      <c r="AR8" s="1"/>
      <c r="AS8" s="1"/>
    </row>
    <row r="9" spans="1:45" ht="30" customHeight="1" x14ac:dyDescent="0.25">
      <c r="A9" s="10" t="str">
        <f>octobre!A9</f>
        <v>DAVID</v>
      </c>
      <c r="B9" s="8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N9" s="1"/>
      <c r="AO9" s="1"/>
      <c r="AP9" s="1"/>
      <c r="AQ9" s="1"/>
      <c r="AR9" s="1"/>
      <c r="AS9" s="1"/>
    </row>
    <row r="10" spans="1:45" ht="30" customHeight="1" x14ac:dyDescent="0.25">
      <c r="A10" s="10" t="str">
        <f>octobre!A10</f>
        <v>ENZO</v>
      </c>
      <c r="B10" s="8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N10" s="1"/>
      <c r="AO10" s="1"/>
      <c r="AP10" s="1"/>
      <c r="AQ10" s="1"/>
      <c r="AR10" s="1"/>
      <c r="AS10" s="1"/>
    </row>
    <row r="11" spans="1:45" ht="30" customHeight="1" x14ac:dyDescent="0.25">
      <c r="A11" s="10" t="str">
        <f>octobre!A11</f>
        <v>FLORIAN</v>
      </c>
      <c r="B11" s="8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N11" s="1"/>
      <c r="AO11" s="1"/>
      <c r="AP11" s="1"/>
      <c r="AQ11" s="1"/>
      <c r="AR11" s="1"/>
      <c r="AS11" s="1"/>
    </row>
    <row r="12" spans="1:45" ht="30" customHeight="1" x14ac:dyDescent="0.25">
      <c r="A12" s="10" t="str">
        <f>octobre!A12</f>
        <v>JULIEN</v>
      </c>
      <c r="B12" s="8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N12" s="1"/>
      <c r="AO12" s="1"/>
      <c r="AP12" s="1"/>
      <c r="AQ12" s="1"/>
      <c r="AR12" s="1"/>
      <c r="AS12" s="1"/>
    </row>
    <row r="13" spans="1:45" ht="30" customHeight="1" x14ac:dyDescent="0.25">
      <c r="A13" s="10" t="str">
        <f>octobre!A13</f>
        <v>KEVIN</v>
      </c>
      <c r="B13" s="8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N13" s="1"/>
      <c r="AO13" s="1"/>
      <c r="AP13" s="1"/>
      <c r="AQ13" s="1"/>
      <c r="AR13" s="1"/>
      <c r="AS13" s="1"/>
    </row>
    <row r="14" spans="1:45" ht="30" customHeight="1" x14ac:dyDescent="0.25">
      <c r="A14" s="10" t="str">
        <f>octobre!A14</f>
        <v>LAURENT</v>
      </c>
      <c r="B14" s="8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N14" s="1"/>
      <c r="AO14" s="1"/>
      <c r="AP14" s="1"/>
      <c r="AQ14" s="1"/>
      <c r="AR14" s="1"/>
      <c r="AS14" s="1"/>
    </row>
    <row r="15" spans="1:45" ht="6.75" customHeight="1" x14ac:dyDescent="0.25"/>
    <row r="16" spans="1:45" x14ac:dyDescent="0.25">
      <c r="C16" s="59" t="s">
        <v>24</v>
      </c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1"/>
      <c r="P16" s="62" t="s">
        <v>25</v>
      </c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4"/>
    </row>
    <row r="17" spans="1:27" ht="30" customHeight="1" x14ac:dyDescent="0.25">
      <c r="C17" s="21" t="s">
        <v>37</v>
      </c>
      <c r="D17" s="22" t="s">
        <v>38</v>
      </c>
      <c r="E17" s="23" t="s">
        <v>39</v>
      </c>
      <c r="F17" s="24" t="s">
        <v>48</v>
      </c>
      <c r="G17" s="25" t="s">
        <v>41</v>
      </c>
      <c r="H17" s="26" t="s">
        <v>42</v>
      </c>
      <c r="I17" s="27" t="s">
        <v>43</v>
      </c>
      <c r="J17" s="28" t="s">
        <v>44</v>
      </c>
      <c r="K17" s="29" t="s">
        <v>23</v>
      </c>
      <c r="L17" s="30" t="s">
        <v>45</v>
      </c>
      <c r="M17" s="31" t="s">
        <v>46</v>
      </c>
      <c r="N17" s="32" t="s">
        <v>47</v>
      </c>
      <c r="P17" s="21" t="s">
        <v>37</v>
      </c>
      <c r="Q17" s="22" t="s">
        <v>38</v>
      </c>
      <c r="R17" s="23" t="s">
        <v>39</v>
      </c>
      <c r="S17" s="24" t="s">
        <v>48</v>
      </c>
      <c r="T17" s="25" t="s">
        <v>41</v>
      </c>
      <c r="U17" s="26" t="s">
        <v>42</v>
      </c>
      <c r="V17" s="27" t="s">
        <v>43</v>
      </c>
      <c r="W17" s="28" t="s">
        <v>44</v>
      </c>
      <c r="X17" s="29" t="s">
        <v>23</v>
      </c>
      <c r="Y17" s="30" t="s">
        <v>45</v>
      </c>
      <c r="Z17" s="31" t="s">
        <v>46</v>
      </c>
      <c r="AA17" s="32" t="s">
        <v>47</v>
      </c>
    </row>
    <row r="18" spans="1:27" ht="30" customHeight="1" x14ac:dyDescent="0.25">
      <c r="A18" s="34" t="str">
        <f t="shared" ref="A18:A26" si="1">A6</f>
        <v>ANTOINE</v>
      </c>
      <c r="C18" s="35">
        <f>COUNTIF(C6:AG6,"A")+COUNTIF(C6:AG6,"DA")*0.5</f>
        <v>0</v>
      </c>
      <c r="D18" s="36">
        <f>COUNTIF(C6:AG6,"B")+COUNTIF(C6:AG6,"DB")*0.5</f>
        <v>0</v>
      </c>
      <c r="E18" s="37">
        <f>COUNTIF(C6:AG6,"C")+COUNTIF(C6:AG6,"DC")*0.5</f>
        <v>0</v>
      </c>
      <c r="F18" s="38">
        <f>COUNTIF(C6:AG6,"D")+COUNTIF(C6:AG6,"DD")*0.5</f>
        <v>0</v>
      </c>
      <c r="G18" s="39">
        <f>COUNTIF(D6:AH6,"E")+COUNTIF(D6:AH6,"DE")*0.5</f>
        <v>0</v>
      </c>
      <c r="H18" s="40">
        <f>COUNTIF(C6:AG6,"F")+COUNTIF(C6:AG6,"DF")*0.5+COUNTIF(C6:AG6,"AF")+COUNTIF(C6:AG6,"DF")*0.5</f>
        <v>0</v>
      </c>
      <c r="I18" s="41">
        <f>COUNTIF(C6:AG6,"G")+COUNTIF(C6:AG6,"DG")*0.5</f>
        <v>0</v>
      </c>
      <c r="J18" s="42">
        <f>COUNTIF(D6:AH6,"H")+COUNTIF(D6:AH6,"DH")*0.5</f>
        <v>0</v>
      </c>
      <c r="K18" s="30">
        <f>COUNTIF(C6:AG6,"I")+COUNTIF(C6:AG6,"DI")*0.5</f>
        <v>0</v>
      </c>
      <c r="L18" s="30">
        <f>COUNTIF(C6:AG6,"J")+COUNTIF(C6:AG6,"DJ")*0.5</f>
        <v>0</v>
      </c>
      <c r="M18" s="31">
        <f>COUNTIF(C6:AG6,"K")+COUNTIF(C6:AG6,"DK")*0.5</f>
        <v>0</v>
      </c>
      <c r="N18" s="32">
        <f>COUNTIF(C6:AG6,"L")+COUNTIF(C6:AG6,"DL")*0.5</f>
        <v>0</v>
      </c>
      <c r="P18" s="35">
        <f>octobre!P18+C18</f>
        <v>3</v>
      </c>
      <c r="Q18" s="36">
        <f>octobre!Q18+D18</f>
        <v>6</v>
      </c>
      <c r="R18" s="37">
        <f>octobre!R18+E18</f>
        <v>5</v>
      </c>
      <c r="S18" s="38">
        <f>octobre!S18+F18</f>
        <v>1</v>
      </c>
      <c r="T18" s="39">
        <f>octobre!T18+G18</f>
        <v>0</v>
      </c>
      <c r="U18" s="40">
        <f>octobre!U18+H18</f>
        <v>0</v>
      </c>
      <c r="V18" s="41">
        <f>octobre!V18+I18</f>
        <v>0</v>
      </c>
      <c r="W18" s="42">
        <f>octobre!W18+J18</f>
        <v>0</v>
      </c>
      <c r="X18" s="30">
        <f>octobre!X18+K18</f>
        <v>0</v>
      </c>
      <c r="Y18" s="30">
        <f>octobre!Y18+L18</f>
        <v>0</v>
      </c>
      <c r="Z18" s="31">
        <f>octobre!Z18+M18</f>
        <v>0</v>
      </c>
      <c r="AA18" s="43">
        <f>octobre!AA18+N18</f>
        <v>0</v>
      </c>
    </row>
    <row r="19" spans="1:27" ht="30" customHeight="1" x14ac:dyDescent="0.25">
      <c r="A19" s="34" t="str">
        <f t="shared" si="1"/>
        <v>BERNARD</v>
      </c>
      <c r="C19" s="35">
        <f t="shared" ref="C19:C26" si="2">COUNTIF(C7:AG7,"A")+COUNTIF(C7:AG7,"DA")*0.5</f>
        <v>0</v>
      </c>
      <c r="D19" s="36">
        <f t="shared" ref="D19:D26" si="3">COUNTIF(C7:AG7,"B")+COUNTIF(C7:AG7,"DB")*0.5</f>
        <v>0</v>
      </c>
      <c r="E19" s="37">
        <f t="shared" ref="E19:E26" si="4">COUNTIF(C7:AG7,"C")+COUNTIF(C7:AG7,"DC")*0.5</f>
        <v>0</v>
      </c>
      <c r="F19" s="38">
        <f t="shared" ref="F19:F26" si="5">COUNTIF(C7:AG7,"D")+COUNTIF(C7:AG7,"DD")*0.5</f>
        <v>0</v>
      </c>
      <c r="G19" s="39">
        <f t="shared" ref="G19:G26" si="6">COUNTIF(D7:AH7,"E")+COUNTIF(D7:AH7,"DE")*0.5</f>
        <v>0</v>
      </c>
      <c r="H19" s="40">
        <f t="shared" ref="H19:H26" si="7">COUNTIF(C7:AG7,"F")+COUNTIF(C7:AG7,"DF")*0.5+COUNTIF(C7:AG7,"AF")+COUNTIF(C7:AG7,"DF")*0.5</f>
        <v>0</v>
      </c>
      <c r="I19" s="41">
        <f t="shared" ref="I19:I26" si="8">COUNTIF(C7:AG7,"G")+COUNTIF(C7:AG7,"DG")*0.5</f>
        <v>0</v>
      </c>
      <c r="J19" s="42">
        <f t="shared" ref="J19:J26" si="9">COUNTIF(D7:AH7,"H")+COUNTIF(D7:AH7,"DH")*0.5</f>
        <v>0</v>
      </c>
      <c r="K19" s="30">
        <f t="shared" ref="K19:K26" si="10">COUNTIF(C7:AG7,"I")+COUNTIF(C7:AG7,"DI")*0.5</f>
        <v>0</v>
      </c>
      <c r="L19" s="30">
        <f t="shared" ref="L19:L26" si="11">COUNTIF(C7:AG7,"J")+COUNTIF(C7:AG7,"DJ")*0.5</f>
        <v>0</v>
      </c>
      <c r="M19" s="31">
        <f t="shared" ref="M19:M26" si="12">COUNTIF(C7:AG7,"K")+COUNTIF(C7:AG7,"DK")*0.5</f>
        <v>0</v>
      </c>
      <c r="N19" s="32">
        <f t="shared" ref="N19:N26" si="13">COUNTIF(C7:AG7,"L")+COUNTIF(C7:AG7,"DL")*0.5</f>
        <v>0</v>
      </c>
      <c r="P19" s="35">
        <f>octobre!P19+C19</f>
        <v>0</v>
      </c>
      <c r="Q19" s="36">
        <f>octobre!Q19+D19</f>
        <v>0</v>
      </c>
      <c r="R19" s="37">
        <f>octobre!R19+E19</f>
        <v>0</v>
      </c>
      <c r="S19" s="38">
        <f>octobre!S19+F19</f>
        <v>0</v>
      </c>
      <c r="T19" s="39">
        <f>octobre!T19+G19</f>
        <v>0</v>
      </c>
      <c r="U19" s="40">
        <f>octobre!U19+H19</f>
        <v>4</v>
      </c>
      <c r="V19" s="41">
        <f>octobre!V19+I19</f>
        <v>3</v>
      </c>
      <c r="W19" s="42">
        <f>octobre!W19+J19</f>
        <v>1</v>
      </c>
      <c r="X19" s="30">
        <f>octobre!X19+K19</f>
        <v>0</v>
      </c>
      <c r="Y19" s="30">
        <f>octobre!Y19+L19</f>
        <v>0</v>
      </c>
      <c r="Z19" s="31">
        <f>octobre!Z19+M19</f>
        <v>0</v>
      </c>
      <c r="AA19" s="43">
        <f>octobre!AA19+N19</f>
        <v>0</v>
      </c>
    </row>
    <row r="20" spans="1:27" ht="30" customHeight="1" x14ac:dyDescent="0.25">
      <c r="A20" s="34" t="str">
        <f t="shared" si="1"/>
        <v>CHRIS</v>
      </c>
      <c r="C20" s="35">
        <f t="shared" si="2"/>
        <v>0</v>
      </c>
      <c r="D20" s="36">
        <f t="shared" si="3"/>
        <v>0</v>
      </c>
      <c r="E20" s="37">
        <f t="shared" si="4"/>
        <v>0</v>
      </c>
      <c r="F20" s="38">
        <f t="shared" si="5"/>
        <v>0</v>
      </c>
      <c r="G20" s="39">
        <f t="shared" si="6"/>
        <v>0</v>
      </c>
      <c r="H20" s="40">
        <f t="shared" si="7"/>
        <v>0</v>
      </c>
      <c r="I20" s="41">
        <f t="shared" si="8"/>
        <v>0</v>
      </c>
      <c r="J20" s="42">
        <f t="shared" si="9"/>
        <v>0</v>
      </c>
      <c r="K20" s="30">
        <f t="shared" si="10"/>
        <v>0</v>
      </c>
      <c r="L20" s="30">
        <f t="shared" si="11"/>
        <v>0</v>
      </c>
      <c r="M20" s="31">
        <f t="shared" si="12"/>
        <v>0</v>
      </c>
      <c r="N20" s="32">
        <f t="shared" si="13"/>
        <v>0</v>
      </c>
      <c r="P20" s="35">
        <f>octobre!P20+C20</f>
        <v>0</v>
      </c>
      <c r="Q20" s="36">
        <f>octobre!Q20+D20</f>
        <v>0</v>
      </c>
      <c r="R20" s="37">
        <f>octobre!R20+E20</f>
        <v>0</v>
      </c>
      <c r="S20" s="38">
        <f>octobre!S20+F20</f>
        <v>0</v>
      </c>
      <c r="T20" s="39">
        <f>octobre!T20+G20</f>
        <v>0</v>
      </c>
      <c r="U20" s="40">
        <f>octobre!U20+H20</f>
        <v>0</v>
      </c>
      <c r="V20" s="41">
        <f>octobre!V20+I20</f>
        <v>0</v>
      </c>
      <c r="W20" s="42">
        <f>octobre!W20+J20</f>
        <v>0</v>
      </c>
      <c r="X20" s="30">
        <f>octobre!X20+K20</f>
        <v>0</v>
      </c>
      <c r="Y20" s="30">
        <f>octobre!Y20+L20</f>
        <v>0</v>
      </c>
      <c r="Z20" s="31">
        <f>octobre!Z20+M20</f>
        <v>0</v>
      </c>
      <c r="AA20" s="43">
        <f>octobre!AA20+N20</f>
        <v>0</v>
      </c>
    </row>
    <row r="21" spans="1:27" ht="30" customHeight="1" x14ac:dyDescent="0.25">
      <c r="A21" s="34" t="str">
        <f t="shared" si="1"/>
        <v>DAVID</v>
      </c>
      <c r="C21" s="35">
        <f t="shared" si="2"/>
        <v>0</v>
      </c>
      <c r="D21" s="36">
        <f t="shared" si="3"/>
        <v>0</v>
      </c>
      <c r="E21" s="37">
        <f t="shared" si="4"/>
        <v>0</v>
      </c>
      <c r="F21" s="38">
        <f t="shared" si="5"/>
        <v>0</v>
      </c>
      <c r="G21" s="39">
        <f t="shared" si="6"/>
        <v>0</v>
      </c>
      <c r="H21" s="40">
        <f t="shared" si="7"/>
        <v>0</v>
      </c>
      <c r="I21" s="41">
        <f t="shared" si="8"/>
        <v>0</v>
      </c>
      <c r="J21" s="42">
        <f t="shared" si="9"/>
        <v>0</v>
      </c>
      <c r="K21" s="30">
        <f t="shared" si="10"/>
        <v>0</v>
      </c>
      <c r="L21" s="30">
        <f t="shared" si="11"/>
        <v>0</v>
      </c>
      <c r="M21" s="31">
        <f t="shared" si="12"/>
        <v>0</v>
      </c>
      <c r="N21" s="32">
        <f t="shared" si="13"/>
        <v>0</v>
      </c>
      <c r="P21" s="35">
        <f>octobre!P21+C21</f>
        <v>0</v>
      </c>
      <c r="Q21" s="36">
        <f>octobre!Q21+D21</f>
        <v>0</v>
      </c>
      <c r="R21" s="37">
        <f>octobre!R21+E21</f>
        <v>0</v>
      </c>
      <c r="S21" s="38">
        <f>octobre!S21+F21</f>
        <v>0</v>
      </c>
      <c r="T21" s="39">
        <f>octobre!T21+G21</f>
        <v>0</v>
      </c>
      <c r="U21" s="40">
        <f>octobre!U21+H21</f>
        <v>0</v>
      </c>
      <c r="V21" s="41">
        <f>octobre!V21+I21</f>
        <v>0</v>
      </c>
      <c r="W21" s="42">
        <f>octobre!W21+J21</f>
        <v>0</v>
      </c>
      <c r="X21" s="30">
        <f>octobre!X21+K21</f>
        <v>0</v>
      </c>
      <c r="Y21" s="30">
        <f>octobre!Y21+L21</f>
        <v>0</v>
      </c>
      <c r="Z21" s="31">
        <f>octobre!Z21+M21</f>
        <v>0</v>
      </c>
      <c r="AA21" s="43">
        <f>octobre!AA21+N21</f>
        <v>0</v>
      </c>
    </row>
    <row r="22" spans="1:27" ht="30" customHeight="1" x14ac:dyDescent="0.25">
      <c r="A22" s="34" t="str">
        <f t="shared" si="1"/>
        <v>ENZO</v>
      </c>
      <c r="C22" s="35">
        <f t="shared" si="2"/>
        <v>0</v>
      </c>
      <c r="D22" s="36">
        <f t="shared" si="3"/>
        <v>0</v>
      </c>
      <c r="E22" s="37">
        <f t="shared" si="4"/>
        <v>0</v>
      </c>
      <c r="F22" s="38">
        <f t="shared" si="5"/>
        <v>0</v>
      </c>
      <c r="G22" s="39">
        <f t="shared" si="6"/>
        <v>0</v>
      </c>
      <c r="H22" s="40">
        <f t="shared" si="7"/>
        <v>0</v>
      </c>
      <c r="I22" s="41">
        <f t="shared" si="8"/>
        <v>0</v>
      </c>
      <c r="J22" s="42">
        <f t="shared" si="9"/>
        <v>0</v>
      </c>
      <c r="K22" s="30">
        <f t="shared" si="10"/>
        <v>0</v>
      </c>
      <c r="L22" s="30">
        <f t="shared" si="11"/>
        <v>0</v>
      </c>
      <c r="M22" s="31">
        <f t="shared" si="12"/>
        <v>0</v>
      </c>
      <c r="N22" s="32">
        <f t="shared" si="13"/>
        <v>0</v>
      </c>
      <c r="P22" s="35">
        <f>octobre!P22+C22</f>
        <v>0</v>
      </c>
      <c r="Q22" s="36">
        <f>octobre!Q22+D22</f>
        <v>0</v>
      </c>
      <c r="R22" s="37">
        <f>octobre!R22+E22</f>
        <v>0</v>
      </c>
      <c r="S22" s="38">
        <f>octobre!S22+F22</f>
        <v>0</v>
      </c>
      <c r="T22" s="39">
        <f>octobre!T22+G22</f>
        <v>0</v>
      </c>
      <c r="U22" s="40">
        <f>octobre!U22+H22</f>
        <v>0</v>
      </c>
      <c r="V22" s="41">
        <f>octobre!V22+I22</f>
        <v>0</v>
      </c>
      <c r="W22" s="42">
        <f>octobre!W22+J22</f>
        <v>0</v>
      </c>
      <c r="X22" s="30">
        <f>octobre!X22+K22</f>
        <v>0</v>
      </c>
      <c r="Y22" s="30">
        <f>octobre!Y22+L22</f>
        <v>0</v>
      </c>
      <c r="Z22" s="31">
        <f>octobre!Z22+M22</f>
        <v>0</v>
      </c>
      <c r="AA22" s="43">
        <f>octobre!AA22+N22</f>
        <v>0</v>
      </c>
    </row>
    <row r="23" spans="1:27" ht="30" customHeight="1" x14ac:dyDescent="0.25">
      <c r="A23" s="34" t="str">
        <f t="shared" si="1"/>
        <v>FLORIAN</v>
      </c>
      <c r="C23" s="35">
        <f t="shared" si="2"/>
        <v>0</v>
      </c>
      <c r="D23" s="36">
        <f t="shared" si="3"/>
        <v>0</v>
      </c>
      <c r="E23" s="37">
        <f t="shared" si="4"/>
        <v>0</v>
      </c>
      <c r="F23" s="38">
        <f t="shared" si="5"/>
        <v>0</v>
      </c>
      <c r="G23" s="39">
        <f t="shared" si="6"/>
        <v>0</v>
      </c>
      <c r="H23" s="40">
        <f t="shared" si="7"/>
        <v>0</v>
      </c>
      <c r="I23" s="41">
        <f t="shared" si="8"/>
        <v>0</v>
      </c>
      <c r="J23" s="42">
        <f t="shared" si="9"/>
        <v>0</v>
      </c>
      <c r="K23" s="30">
        <f t="shared" si="10"/>
        <v>0</v>
      </c>
      <c r="L23" s="30">
        <f t="shared" si="11"/>
        <v>0</v>
      </c>
      <c r="M23" s="31">
        <f t="shared" si="12"/>
        <v>0</v>
      </c>
      <c r="N23" s="32">
        <f t="shared" si="13"/>
        <v>0</v>
      </c>
      <c r="P23" s="35">
        <f>octobre!P23+C23</f>
        <v>0</v>
      </c>
      <c r="Q23" s="36">
        <f>octobre!Q23+D23</f>
        <v>0</v>
      </c>
      <c r="R23" s="37">
        <f>octobre!R23+E23</f>
        <v>0</v>
      </c>
      <c r="S23" s="38">
        <f>octobre!S23+F23</f>
        <v>0</v>
      </c>
      <c r="T23" s="39">
        <f>octobre!T23+G23</f>
        <v>0</v>
      </c>
      <c r="U23" s="40">
        <f>octobre!U23+H23</f>
        <v>0</v>
      </c>
      <c r="V23" s="41">
        <f>octobre!V23+I23</f>
        <v>0</v>
      </c>
      <c r="W23" s="42">
        <f>octobre!W23+J23</f>
        <v>0</v>
      </c>
      <c r="X23" s="30">
        <f>octobre!X23+K23</f>
        <v>0</v>
      </c>
      <c r="Y23" s="30">
        <f>octobre!Y23+L23</f>
        <v>0</v>
      </c>
      <c r="Z23" s="31">
        <f>octobre!Z23+M23</f>
        <v>0</v>
      </c>
      <c r="AA23" s="43">
        <f>octobre!AA23+N23</f>
        <v>0</v>
      </c>
    </row>
    <row r="24" spans="1:27" ht="30" customHeight="1" x14ac:dyDescent="0.25">
      <c r="A24" s="34" t="str">
        <f t="shared" si="1"/>
        <v>JULIEN</v>
      </c>
      <c r="C24" s="35">
        <f t="shared" si="2"/>
        <v>0</v>
      </c>
      <c r="D24" s="36">
        <f t="shared" si="3"/>
        <v>0</v>
      </c>
      <c r="E24" s="37">
        <f t="shared" si="4"/>
        <v>0</v>
      </c>
      <c r="F24" s="38">
        <f t="shared" si="5"/>
        <v>0</v>
      </c>
      <c r="G24" s="39">
        <f t="shared" si="6"/>
        <v>0</v>
      </c>
      <c r="H24" s="40">
        <f t="shared" si="7"/>
        <v>0</v>
      </c>
      <c r="I24" s="41">
        <f t="shared" si="8"/>
        <v>0</v>
      </c>
      <c r="J24" s="42">
        <f t="shared" si="9"/>
        <v>0</v>
      </c>
      <c r="K24" s="30">
        <f t="shared" si="10"/>
        <v>0</v>
      </c>
      <c r="L24" s="30">
        <f t="shared" si="11"/>
        <v>0</v>
      </c>
      <c r="M24" s="31">
        <f t="shared" si="12"/>
        <v>0</v>
      </c>
      <c r="N24" s="32">
        <f t="shared" si="13"/>
        <v>0</v>
      </c>
      <c r="P24" s="35">
        <f>octobre!P24+C24</f>
        <v>0</v>
      </c>
      <c r="Q24" s="36">
        <f>octobre!Q24+D24</f>
        <v>0</v>
      </c>
      <c r="R24" s="37">
        <f>octobre!R24+E24</f>
        <v>0</v>
      </c>
      <c r="S24" s="38">
        <f>octobre!S24+F24</f>
        <v>0</v>
      </c>
      <c r="T24" s="39">
        <f>octobre!T24+G24</f>
        <v>0</v>
      </c>
      <c r="U24" s="40">
        <f>octobre!U24+H24</f>
        <v>0</v>
      </c>
      <c r="V24" s="41">
        <f>octobre!V24+I24</f>
        <v>0</v>
      </c>
      <c r="W24" s="42">
        <f>octobre!W24+J24</f>
        <v>0</v>
      </c>
      <c r="X24" s="30">
        <f>octobre!X24+K24</f>
        <v>0</v>
      </c>
      <c r="Y24" s="30">
        <f>octobre!Y24+L24</f>
        <v>0</v>
      </c>
      <c r="Z24" s="31">
        <f>octobre!Z24+M24</f>
        <v>0</v>
      </c>
      <c r="AA24" s="43">
        <f>octobre!AA24+N24</f>
        <v>0</v>
      </c>
    </row>
    <row r="25" spans="1:27" ht="30" customHeight="1" x14ac:dyDescent="0.25">
      <c r="A25" s="34" t="str">
        <f t="shared" si="1"/>
        <v>KEVIN</v>
      </c>
      <c r="C25" s="35">
        <f t="shared" si="2"/>
        <v>0</v>
      </c>
      <c r="D25" s="36">
        <f t="shared" si="3"/>
        <v>0</v>
      </c>
      <c r="E25" s="37">
        <f t="shared" si="4"/>
        <v>0</v>
      </c>
      <c r="F25" s="38">
        <f t="shared" si="5"/>
        <v>0</v>
      </c>
      <c r="G25" s="39">
        <f t="shared" si="6"/>
        <v>0</v>
      </c>
      <c r="H25" s="40">
        <f t="shared" si="7"/>
        <v>0</v>
      </c>
      <c r="I25" s="41">
        <f t="shared" si="8"/>
        <v>0</v>
      </c>
      <c r="J25" s="42">
        <f t="shared" si="9"/>
        <v>0</v>
      </c>
      <c r="K25" s="30">
        <f t="shared" si="10"/>
        <v>0</v>
      </c>
      <c r="L25" s="30">
        <f t="shared" si="11"/>
        <v>0</v>
      </c>
      <c r="M25" s="31">
        <f t="shared" si="12"/>
        <v>0</v>
      </c>
      <c r="N25" s="32">
        <f t="shared" si="13"/>
        <v>0</v>
      </c>
      <c r="P25" s="35">
        <f>octobre!P25+C25</f>
        <v>0</v>
      </c>
      <c r="Q25" s="36">
        <f>octobre!Q25+D25</f>
        <v>0</v>
      </c>
      <c r="R25" s="37">
        <f>octobre!R25+E25</f>
        <v>0</v>
      </c>
      <c r="S25" s="38">
        <f>octobre!S25+F25</f>
        <v>0</v>
      </c>
      <c r="T25" s="39">
        <f>octobre!T25+G25</f>
        <v>0</v>
      </c>
      <c r="U25" s="40">
        <f>octobre!U25+H25</f>
        <v>0</v>
      </c>
      <c r="V25" s="41">
        <f>octobre!V25+I25</f>
        <v>0</v>
      </c>
      <c r="W25" s="42">
        <f>octobre!W25+J25</f>
        <v>0</v>
      </c>
      <c r="X25" s="30">
        <f>octobre!X25+K25</f>
        <v>0</v>
      </c>
      <c r="Y25" s="30">
        <f>octobre!Y25+L25</f>
        <v>0</v>
      </c>
      <c r="Z25" s="31">
        <f>octobre!Z25+M25</f>
        <v>0</v>
      </c>
      <c r="AA25" s="43">
        <f>octobre!AA25+N25</f>
        <v>0</v>
      </c>
    </row>
    <row r="26" spans="1:27" ht="30" customHeight="1" x14ac:dyDescent="0.25">
      <c r="A26" s="34" t="str">
        <f t="shared" si="1"/>
        <v>LAURENT</v>
      </c>
      <c r="C26" s="35">
        <f t="shared" si="2"/>
        <v>0</v>
      </c>
      <c r="D26" s="36">
        <f t="shared" si="3"/>
        <v>0</v>
      </c>
      <c r="E26" s="37">
        <f t="shared" si="4"/>
        <v>0</v>
      </c>
      <c r="F26" s="38">
        <f t="shared" si="5"/>
        <v>0</v>
      </c>
      <c r="G26" s="39">
        <f t="shared" si="6"/>
        <v>0</v>
      </c>
      <c r="H26" s="40">
        <f t="shared" si="7"/>
        <v>0</v>
      </c>
      <c r="I26" s="41">
        <f t="shared" si="8"/>
        <v>0</v>
      </c>
      <c r="J26" s="42">
        <f t="shared" si="9"/>
        <v>0</v>
      </c>
      <c r="K26" s="30">
        <f t="shared" si="10"/>
        <v>0</v>
      </c>
      <c r="L26" s="30">
        <f t="shared" si="11"/>
        <v>0</v>
      </c>
      <c r="M26" s="31">
        <f t="shared" si="12"/>
        <v>0</v>
      </c>
      <c r="N26" s="32">
        <f t="shared" si="13"/>
        <v>0</v>
      </c>
      <c r="P26" s="35">
        <f>octobre!P26+C26</f>
        <v>0</v>
      </c>
      <c r="Q26" s="36">
        <f>octobre!Q26+D26</f>
        <v>0</v>
      </c>
      <c r="R26" s="37">
        <f>octobre!R26+E26</f>
        <v>0</v>
      </c>
      <c r="S26" s="38">
        <f>octobre!S26+F26</f>
        <v>0</v>
      </c>
      <c r="T26" s="39">
        <f>octobre!T26+G26</f>
        <v>0</v>
      </c>
      <c r="U26" s="40">
        <f>octobre!U26+H26</f>
        <v>0</v>
      </c>
      <c r="V26" s="41">
        <f>octobre!V26+I26</f>
        <v>0</v>
      </c>
      <c r="W26" s="42">
        <f>octobre!W26+J26</f>
        <v>0</v>
      </c>
      <c r="X26" s="30">
        <f>octobre!X26+K26</f>
        <v>0</v>
      </c>
      <c r="Y26" s="30">
        <f>octobre!Y26+L26</f>
        <v>0</v>
      </c>
      <c r="Z26" s="31">
        <f>octobre!Z26+M26</f>
        <v>0</v>
      </c>
      <c r="AA26" s="43">
        <f>octobre!AA26+N26</f>
        <v>0</v>
      </c>
    </row>
  </sheetData>
  <sheetProtection selectLockedCells="1" selectUnlockedCells="1"/>
  <mergeCells count="5">
    <mergeCell ref="C2:AA3"/>
    <mergeCell ref="AB2:AG3"/>
    <mergeCell ref="C5:AG5"/>
    <mergeCell ref="C16:N16"/>
    <mergeCell ref="P16:AA16"/>
  </mergeCells>
  <conditionalFormatting sqref="C4:AG4">
    <cfRule type="cellIs" priority="31" operator="equal">
      <formula>OR(WXB$4="F",WEEKDAY(WXB$4,2)&gt;5)</formula>
    </cfRule>
    <cfRule type="expression" dxfId="31" priority="33">
      <formula>WEEKDAY(C$4,2)&gt;5</formula>
    </cfRule>
  </conditionalFormatting>
  <conditionalFormatting sqref="C7:AG7">
    <cfRule type="cellIs" dxfId="30" priority="9" operator="equal">
      <formula>"AJ2"</formula>
    </cfRule>
  </conditionalFormatting>
  <conditionalFormatting sqref="C7:AG14">
    <cfRule type="cellIs" dxfId="29" priority="8" operator="equal">
      <formula>"AJ"</formula>
    </cfRule>
  </conditionalFormatting>
  <conditionalFormatting sqref="C6:AG6">
    <cfRule type="cellIs" dxfId="28" priority="10" operator="equal">
      <formula>"AJ"</formula>
    </cfRule>
  </conditionalFormatting>
  <conditionalFormatting sqref="C6:AG14">
    <cfRule type="cellIs" dxfId="27" priority="1" operator="equal">
      <formula>"I"</formula>
    </cfRule>
    <cfRule type="cellIs" dxfId="26" priority="2" operator="equal">
      <formula>"P"</formula>
    </cfRule>
    <cfRule type="cellIs" dxfId="25" priority="3" operator="equal">
      <formula>"T"</formula>
    </cfRule>
    <cfRule type="cellIs" dxfId="24" priority="4" operator="equal">
      <formula>"R"</formula>
    </cfRule>
    <cfRule type="cellIs" dxfId="23" priority="5" operator="equal">
      <formula>"AR"</formula>
    </cfRule>
    <cfRule type="cellIs" dxfId="22" priority="6" operator="equal">
      <formula>"DA"</formula>
    </cfRule>
    <cfRule type="cellIs" dxfId="21" priority="7" operator="equal">
      <formula>"AN"</formula>
    </cfRule>
    <cfRule type="cellIs" dxfId="20" priority="11" operator="equal">
      <formula>"RN2"</formula>
    </cfRule>
    <cfRule type="cellIs" dxfId="19" priority="12" operator="equal">
      <formula>"RJ2"</formula>
    </cfRule>
    <cfRule type="cellIs" dxfId="18" priority="13" operator="equal">
      <formula>"RN1"</formula>
    </cfRule>
    <cfRule type="cellIs" dxfId="17" priority="14" operator="equal">
      <formula>"RJ1"</formula>
    </cfRule>
    <cfRule type="expression" dxfId="16" priority="15">
      <formula>WEEKDAY(C$4,2)&gt;5</formula>
    </cfRule>
  </conditionalFormatting>
  <printOptions verticalCentered="1"/>
  <pageMargins left="0" right="0" top="0" bottom="0" header="0" footer="0"/>
  <pageSetup scale="96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Liste!$C$1:$C$9</xm:f>
          </x14:formula1>
          <xm:sqref>A6:A14</xm:sqref>
        </x14:dataValidation>
        <x14:dataValidation type="list" allowBlank="1">
          <x14:formula1>
            <xm:f>Liste!$D$1:$D$13</xm:f>
          </x14:formula1>
          <xm:sqref>C6:AG14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AS26"/>
  <sheetViews>
    <sheetView showGridLines="0" zoomScaleNormal="100" workbookViewId="0">
      <selection activeCell="C18" sqref="C18:N26"/>
    </sheetView>
  </sheetViews>
  <sheetFormatPr baseColWidth="10" defaultColWidth="11.42578125" defaultRowHeight="15" x14ac:dyDescent="0.25"/>
  <cols>
    <col min="1" max="1" width="16.28515625" style="1" customWidth="1"/>
    <col min="2" max="33" width="3.85546875" style="1" customWidth="1"/>
    <col min="34" max="35" width="13.42578125" style="7" customWidth="1"/>
    <col min="36" max="36" width="20" style="7" customWidth="1"/>
    <col min="37" max="37" width="20.7109375" style="7" customWidth="1"/>
    <col min="38" max="45" width="3.85546875" style="7" customWidth="1"/>
    <col min="46" max="101" width="3.85546875" style="1" customWidth="1"/>
    <col min="102" max="16384" width="11.42578125" style="1"/>
  </cols>
  <sheetData>
    <row r="1" spans="1:45" ht="0.75" customHeight="1" x14ac:dyDescent="0.25">
      <c r="A1" s="18">
        <v>12</v>
      </c>
      <c r="B1" s="2"/>
      <c r="C1" s="11" t="s">
        <v>0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45" ht="15" customHeight="1" x14ac:dyDescent="0.25">
      <c r="A2" s="17">
        <f>Janvier!$A$2</f>
        <v>3</v>
      </c>
      <c r="B2" s="3"/>
      <c r="C2" s="44" t="s">
        <v>2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6"/>
      <c r="AB2" s="50">
        <f>Janvier!$C$4</f>
        <v>43101</v>
      </c>
      <c r="AC2" s="51"/>
      <c r="AD2" s="51"/>
      <c r="AE2" s="51"/>
      <c r="AF2" s="51"/>
      <c r="AG2" s="52"/>
      <c r="AN2" s="1"/>
      <c r="AO2" s="1"/>
      <c r="AP2" s="1"/>
      <c r="AQ2" s="1"/>
      <c r="AR2" s="1"/>
      <c r="AS2" s="1"/>
    </row>
    <row r="3" spans="1:45" ht="15" customHeight="1" x14ac:dyDescent="0.25">
      <c r="A3" s="16"/>
      <c r="B3" s="6"/>
      <c r="C3" s="47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9"/>
      <c r="AB3" s="53"/>
      <c r="AC3" s="54"/>
      <c r="AD3" s="54"/>
      <c r="AE3" s="54"/>
      <c r="AF3" s="54"/>
      <c r="AG3" s="55"/>
      <c r="AN3" s="1"/>
      <c r="AO3" s="1"/>
      <c r="AP3" s="1"/>
      <c r="AQ3" s="1"/>
      <c r="AR3" s="1"/>
      <c r="AS3" s="1"/>
    </row>
    <row r="4" spans="1:45" ht="64.5" customHeight="1" x14ac:dyDescent="0.25">
      <c r="A4" s="14"/>
      <c r="B4" s="4"/>
      <c r="C4" s="9">
        <f>DATE(A2+2015,A1,1)</f>
        <v>43435</v>
      </c>
      <c r="D4" s="9">
        <f t="shared" ref="D4:AD4" si="0">C4+1</f>
        <v>43436</v>
      </c>
      <c r="E4" s="9">
        <f t="shared" si="0"/>
        <v>43437</v>
      </c>
      <c r="F4" s="9">
        <f t="shared" si="0"/>
        <v>43438</v>
      </c>
      <c r="G4" s="9">
        <f t="shared" si="0"/>
        <v>43439</v>
      </c>
      <c r="H4" s="9">
        <f t="shared" si="0"/>
        <v>43440</v>
      </c>
      <c r="I4" s="9">
        <f t="shared" si="0"/>
        <v>43441</v>
      </c>
      <c r="J4" s="9">
        <f t="shared" si="0"/>
        <v>43442</v>
      </c>
      <c r="K4" s="9">
        <f t="shared" si="0"/>
        <v>43443</v>
      </c>
      <c r="L4" s="9">
        <f t="shared" si="0"/>
        <v>43444</v>
      </c>
      <c r="M4" s="9">
        <f t="shared" si="0"/>
        <v>43445</v>
      </c>
      <c r="N4" s="9">
        <f t="shared" si="0"/>
        <v>43446</v>
      </c>
      <c r="O4" s="9">
        <f t="shared" si="0"/>
        <v>43447</v>
      </c>
      <c r="P4" s="9">
        <f t="shared" si="0"/>
        <v>43448</v>
      </c>
      <c r="Q4" s="9">
        <f t="shared" si="0"/>
        <v>43449</v>
      </c>
      <c r="R4" s="9">
        <f t="shared" si="0"/>
        <v>43450</v>
      </c>
      <c r="S4" s="9">
        <f t="shared" si="0"/>
        <v>43451</v>
      </c>
      <c r="T4" s="9">
        <f t="shared" si="0"/>
        <v>43452</v>
      </c>
      <c r="U4" s="9">
        <f t="shared" si="0"/>
        <v>43453</v>
      </c>
      <c r="V4" s="9">
        <f t="shared" si="0"/>
        <v>43454</v>
      </c>
      <c r="W4" s="9">
        <f t="shared" si="0"/>
        <v>43455</v>
      </c>
      <c r="X4" s="9">
        <f t="shared" si="0"/>
        <v>43456</v>
      </c>
      <c r="Y4" s="9">
        <f t="shared" si="0"/>
        <v>43457</v>
      </c>
      <c r="Z4" s="9">
        <f t="shared" si="0"/>
        <v>43458</v>
      </c>
      <c r="AA4" s="9">
        <f t="shared" si="0"/>
        <v>43459</v>
      </c>
      <c r="AB4" s="9">
        <f t="shared" si="0"/>
        <v>43460</v>
      </c>
      <c r="AC4" s="9">
        <f t="shared" si="0"/>
        <v>43461</v>
      </c>
      <c r="AD4" s="9">
        <f t="shared" si="0"/>
        <v>43462</v>
      </c>
      <c r="AE4" s="9">
        <f>IF(AD4="","",IF(MONTH(AD4+1)=MONTH(AD4),AD4+1,""))</f>
        <v>43463</v>
      </c>
      <c r="AF4" s="9">
        <f>IF(AE4="","",IF(MONTH(AE4+1)=MONTH(AE4),AE4+1,""))</f>
        <v>43464</v>
      </c>
      <c r="AG4" s="9">
        <f>IF(AF4="","",IF(MONTH(AF4+1)=MONTH(AF4),AF4+1,""))</f>
        <v>43465</v>
      </c>
      <c r="AN4" s="1"/>
      <c r="AO4" s="1"/>
      <c r="AP4" s="1"/>
      <c r="AQ4" s="1"/>
      <c r="AR4" s="1"/>
      <c r="AS4" s="1"/>
    </row>
    <row r="5" spans="1:45" ht="31.5" customHeight="1" x14ac:dyDescent="0.25">
      <c r="A5" s="5"/>
      <c r="B5" s="6"/>
      <c r="C5" s="56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8"/>
      <c r="AN5" s="1"/>
      <c r="AO5" s="1"/>
      <c r="AP5" s="1"/>
      <c r="AQ5" s="1"/>
      <c r="AR5" s="1"/>
      <c r="AS5" s="1"/>
    </row>
    <row r="6" spans="1:45" ht="30" customHeight="1" x14ac:dyDescent="0.25">
      <c r="A6" s="10" t="str">
        <f>Novembre!A6</f>
        <v>ANTOINE</v>
      </c>
      <c r="B6" s="8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N6" s="1"/>
      <c r="AO6" s="1"/>
      <c r="AP6" s="1"/>
      <c r="AQ6" s="1"/>
      <c r="AR6" s="1"/>
      <c r="AS6" s="1"/>
    </row>
    <row r="7" spans="1:45" ht="30" customHeight="1" x14ac:dyDescent="0.25">
      <c r="A7" s="10" t="str">
        <f>Novembre!A7</f>
        <v>BERNARD</v>
      </c>
      <c r="B7" s="8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N7" s="1"/>
      <c r="AO7" s="1"/>
      <c r="AP7" s="1"/>
      <c r="AQ7" s="1"/>
      <c r="AR7" s="1"/>
      <c r="AS7" s="1"/>
    </row>
    <row r="8" spans="1:45" ht="30" customHeight="1" x14ac:dyDescent="0.25">
      <c r="A8" s="10" t="str">
        <f>Novembre!A8</f>
        <v>CHRIS</v>
      </c>
      <c r="B8" s="8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N8" s="1"/>
      <c r="AO8" s="1"/>
      <c r="AP8" s="1"/>
      <c r="AQ8" s="1"/>
      <c r="AR8" s="1"/>
      <c r="AS8" s="1"/>
    </row>
    <row r="9" spans="1:45" ht="30" customHeight="1" x14ac:dyDescent="0.25">
      <c r="A9" s="10" t="str">
        <f>Novembre!A9</f>
        <v>DAVID</v>
      </c>
      <c r="B9" s="8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N9" s="1"/>
      <c r="AO9" s="1"/>
      <c r="AP9" s="1"/>
      <c r="AQ9" s="1"/>
      <c r="AR9" s="1"/>
      <c r="AS9" s="1"/>
    </row>
    <row r="10" spans="1:45" ht="30" customHeight="1" x14ac:dyDescent="0.25">
      <c r="A10" s="10" t="str">
        <f>Novembre!A10</f>
        <v>ENZO</v>
      </c>
      <c r="B10" s="8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N10" s="1"/>
      <c r="AO10" s="1"/>
      <c r="AP10" s="1"/>
      <c r="AQ10" s="1"/>
      <c r="AR10" s="1"/>
      <c r="AS10" s="1"/>
    </row>
    <row r="11" spans="1:45" ht="30" customHeight="1" x14ac:dyDescent="0.25">
      <c r="A11" s="10" t="str">
        <f>Novembre!A11</f>
        <v>FLORIAN</v>
      </c>
      <c r="B11" s="8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N11" s="1"/>
      <c r="AO11" s="1"/>
      <c r="AP11" s="1"/>
      <c r="AQ11" s="1"/>
      <c r="AR11" s="1"/>
      <c r="AS11" s="1"/>
    </row>
    <row r="12" spans="1:45" ht="30" customHeight="1" x14ac:dyDescent="0.25">
      <c r="A12" s="10" t="str">
        <f>Novembre!A12</f>
        <v>JULIEN</v>
      </c>
      <c r="B12" s="8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N12" s="1"/>
      <c r="AO12" s="1"/>
      <c r="AP12" s="1"/>
      <c r="AQ12" s="1"/>
      <c r="AR12" s="1"/>
      <c r="AS12" s="1"/>
    </row>
    <row r="13" spans="1:45" ht="30" customHeight="1" x14ac:dyDescent="0.25">
      <c r="A13" s="10" t="str">
        <f>Novembre!A13</f>
        <v>KEVIN</v>
      </c>
      <c r="B13" s="8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N13" s="1"/>
      <c r="AO13" s="1"/>
      <c r="AP13" s="1"/>
      <c r="AQ13" s="1"/>
      <c r="AR13" s="1"/>
      <c r="AS13" s="1"/>
    </row>
    <row r="14" spans="1:45" ht="30" customHeight="1" x14ac:dyDescent="0.25">
      <c r="A14" s="10" t="str">
        <f>Novembre!A14</f>
        <v>LAURENT</v>
      </c>
      <c r="B14" s="8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N14" s="1"/>
      <c r="AO14" s="1"/>
      <c r="AP14" s="1"/>
      <c r="AQ14" s="1"/>
      <c r="AR14" s="1"/>
      <c r="AS14" s="1"/>
    </row>
    <row r="15" spans="1:45" ht="6.75" customHeight="1" x14ac:dyDescent="0.25"/>
    <row r="16" spans="1:45" x14ac:dyDescent="0.25">
      <c r="C16" s="59" t="s">
        <v>24</v>
      </c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1"/>
      <c r="P16" s="62" t="s">
        <v>25</v>
      </c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4"/>
    </row>
    <row r="17" spans="1:27" ht="30" customHeight="1" x14ac:dyDescent="0.25">
      <c r="C17" s="21" t="s">
        <v>37</v>
      </c>
      <c r="D17" s="22" t="s">
        <v>38</v>
      </c>
      <c r="E17" s="23" t="s">
        <v>39</v>
      </c>
      <c r="F17" s="24" t="s">
        <v>48</v>
      </c>
      <c r="G17" s="25" t="s">
        <v>41</v>
      </c>
      <c r="H17" s="26" t="s">
        <v>42</v>
      </c>
      <c r="I17" s="27" t="s">
        <v>43</v>
      </c>
      <c r="J17" s="28" t="s">
        <v>44</v>
      </c>
      <c r="K17" s="29" t="s">
        <v>23</v>
      </c>
      <c r="L17" s="30" t="s">
        <v>45</v>
      </c>
      <c r="M17" s="31" t="s">
        <v>46</v>
      </c>
      <c r="N17" s="32" t="s">
        <v>47</v>
      </c>
      <c r="P17" s="21" t="s">
        <v>37</v>
      </c>
      <c r="Q17" s="22" t="s">
        <v>38</v>
      </c>
      <c r="R17" s="23" t="s">
        <v>39</v>
      </c>
      <c r="S17" s="24" t="s">
        <v>48</v>
      </c>
      <c r="T17" s="25" t="s">
        <v>41</v>
      </c>
      <c r="U17" s="26" t="s">
        <v>42</v>
      </c>
      <c r="V17" s="27" t="s">
        <v>43</v>
      </c>
      <c r="W17" s="28" t="s">
        <v>44</v>
      </c>
      <c r="X17" s="29" t="s">
        <v>23</v>
      </c>
      <c r="Y17" s="30" t="s">
        <v>45</v>
      </c>
      <c r="Z17" s="31" t="s">
        <v>46</v>
      </c>
      <c r="AA17" s="32" t="s">
        <v>47</v>
      </c>
    </row>
    <row r="18" spans="1:27" ht="30" customHeight="1" x14ac:dyDescent="0.25">
      <c r="A18" s="34" t="str">
        <f t="shared" ref="A18:A26" si="1">A6</f>
        <v>ANTOINE</v>
      </c>
      <c r="C18" s="35">
        <f>COUNTIF(C6:AG6,"A")+COUNTIF(C6:AG6,"DA")*0.5</f>
        <v>0</v>
      </c>
      <c r="D18" s="36">
        <f>COUNTIF(C6:AG6,"B")+COUNTIF(C6:AG6,"DB")*0.5</f>
        <v>0</v>
      </c>
      <c r="E18" s="37">
        <f>COUNTIF(C6:AG6,"C")+COUNTIF(C6:AG6,"DC")*0.5</f>
        <v>0</v>
      </c>
      <c r="F18" s="38">
        <f>COUNTIF(C6:AG6,"D")+COUNTIF(C6:AG6,"DD")*0.5</f>
        <v>0</v>
      </c>
      <c r="G18" s="39">
        <f>COUNTIF(D6:AH6,"E")+COUNTIF(D6:AH6,"DE")*0.5</f>
        <v>0</v>
      </c>
      <c r="H18" s="40">
        <f>COUNTIF(C6:AG6,"F")+COUNTIF(C6:AG6,"DF")*0.5+COUNTIF(C6:AG6,"AF")+COUNTIF(C6:AG6,"DF")*0.5</f>
        <v>0</v>
      </c>
      <c r="I18" s="41">
        <f>COUNTIF(C6:AG6,"G")+COUNTIF(C6:AG6,"DG")*0.5</f>
        <v>0</v>
      </c>
      <c r="J18" s="42">
        <f>COUNTIF(D6:AH6,"H")+COUNTIF(D6:AH6,"DH")*0.5</f>
        <v>0</v>
      </c>
      <c r="K18" s="30">
        <f>COUNTIF(C6:AG6,"I")+COUNTIF(C6:AG6,"DI")*0.5</f>
        <v>0</v>
      </c>
      <c r="L18" s="30">
        <f>COUNTIF(C6:AG6,"J")+COUNTIF(C6:AG6,"DJ")*0.5</f>
        <v>0</v>
      </c>
      <c r="M18" s="31">
        <f>COUNTIF(C6:AG6,"K")+COUNTIF(C6:AG6,"DK")*0.5</f>
        <v>0</v>
      </c>
      <c r="N18" s="32">
        <f>COUNTIF(C6:AG6,"L")+COUNTIF(C6:AG6,"DL")*0.5</f>
        <v>0</v>
      </c>
      <c r="P18" s="35">
        <f>Novembre!P18+C18</f>
        <v>3</v>
      </c>
      <c r="Q18" s="36">
        <f>Novembre!Q18+D18</f>
        <v>6</v>
      </c>
      <c r="R18" s="37">
        <f>Novembre!R18+E18</f>
        <v>5</v>
      </c>
      <c r="S18" s="38">
        <f>Novembre!S18+F18</f>
        <v>1</v>
      </c>
      <c r="T18" s="39">
        <f>Novembre!T18+G18</f>
        <v>0</v>
      </c>
      <c r="U18" s="40">
        <f>Novembre!U18+H18</f>
        <v>0</v>
      </c>
      <c r="V18" s="41">
        <f>Novembre!V18+I18</f>
        <v>0</v>
      </c>
      <c r="W18" s="42">
        <f>Novembre!W18+J18</f>
        <v>0</v>
      </c>
      <c r="X18" s="30">
        <f>Novembre!X18+K18</f>
        <v>0</v>
      </c>
      <c r="Y18" s="30">
        <f>Novembre!Y18+L18</f>
        <v>0</v>
      </c>
      <c r="Z18" s="31">
        <f>Novembre!Z18+M18</f>
        <v>0</v>
      </c>
      <c r="AA18" s="43">
        <f>Novembre!AA18+N18</f>
        <v>0</v>
      </c>
    </row>
    <row r="19" spans="1:27" ht="30" customHeight="1" x14ac:dyDescent="0.25">
      <c r="A19" s="34" t="str">
        <f t="shared" si="1"/>
        <v>BERNARD</v>
      </c>
      <c r="C19" s="35">
        <f t="shared" ref="C19:C26" si="2">COUNTIF(C7:AG7,"A")+COUNTIF(C7:AG7,"DA")*0.5</f>
        <v>0</v>
      </c>
      <c r="D19" s="36">
        <f t="shared" ref="D19:D26" si="3">COUNTIF(C7:AG7,"B")+COUNTIF(C7:AG7,"DB")*0.5</f>
        <v>0</v>
      </c>
      <c r="E19" s="37">
        <f t="shared" ref="E19:E26" si="4">COUNTIF(C7:AG7,"C")+COUNTIF(C7:AG7,"DC")*0.5</f>
        <v>0</v>
      </c>
      <c r="F19" s="38">
        <f t="shared" ref="F19:F26" si="5">COUNTIF(C7:AG7,"D")+COUNTIF(C7:AG7,"DD")*0.5</f>
        <v>0</v>
      </c>
      <c r="G19" s="39">
        <f t="shared" ref="G19:G26" si="6">COUNTIF(D7:AH7,"E")+COUNTIF(D7:AH7,"DE")*0.5</f>
        <v>0</v>
      </c>
      <c r="H19" s="40">
        <f t="shared" ref="H19:H26" si="7">COUNTIF(C7:AG7,"F")+COUNTIF(C7:AG7,"DF")*0.5+COUNTIF(C7:AG7,"AF")+COUNTIF(C7:AG7,"DF")*0.5</f>
        <v>0</v>
      </c>
      <c r="I19" s="41">
        <f t="shared" ref="I19:I26" si="8">COUNTIF(C7:AG7,"G")+COUNTIF(C7:AG7,"DG")*0.5</f>
        <v>0</v>
      </c>
      <c r="J19" s="42">
        <f t="shared" ref="J19:J26" si="9">COUNTIF(D7:AH7,"H")+COUNTIF(D7:AH7,"DH")*0.5</f>
        <v>0</v>
      </c>
      <c r="K19" s="30">
        <f t="shared" ref="K19:K26" si="10">COUNTIF(C7:AG7,"I")+COUNTIF(C7:AG7,"DI")*0.5</f>
        <v>0</v>
      </c>
      <c r="L19" s="30">
        <f t="shared" ref="L19:L26" si="11">COUNTIF(C7:AG7,"J")+COUNTIF(C7:AG7,"DJ")*0.5</f>
        <v>0</v>
      </c>
      <c r="M19" s="31">
        <f t="shared" ref="M19:M26" si="12">COUNTIF(C7:AG7,"K")+COUNTIF(C7:AG7,"DK")*0.5</f>
        <v>0</v>
      </c>
      <c r="N19" s="32">
        <f t="shared" ref="N19:N26" si="13">COUNTIF(C7:AG7,"L")+COUNTIF(C7:AG7,"DL")*0.5</f>
        <v>0</v>
      </c>
      <c r="P19" s="35">
        <f>Novembre!P19+C19</f>
        <v>0</v>
      </c>
      <c r="Q19" s="36">
        <f>Novembre!Q19+D19</f>
        <v>0</v>
      </c>
      <c r="R19" s="37">
        <f>Novembre!R19+E19</f>
        <v>0</v>
      </c>
      <c r="S19" s="38">
        <f>Novembre!S19+F19</f>
        <v>0</v>
      </c>
      <c r="T19" s="39">
        <f>Novembre!T19+G19</f>
        <v>0</v>
      </c>
      <c r="U19" s="40">
        <f>Novembre!U19+H19</f>
        <v>4</v>
      </c>
      <c r="V19" s="41">
        <f>Novembre!V19+I19</f>
        <v>3</v>
      </c>
      <c r="W19" s="42">
        <f>Novembre!W19+J19</f>
        <v>1</v>
      </c>
      <c r="X19" s="30">
        <f>Novembre!X19+K19</f>
        <v>0</v>
      </c>
      <c r="Y19" s="30">
        <f>Novembre!Y19+L19</f>
        <v>0</v>
      </c>
      <c r="Z19" s="31">
        <f>Novembre!Z19+M19</f>
        <v>0</v>
      </c>
      <c r="AA19" s="43">
        <f>Novembre!AA19+N19</f>
        <v>0</v>
      </c>
    </row>
    <row r="20" spans="1:27" ht="30" customHeight="1" x14ac:dyDescent="0.25">
      <c r="A20" s="34" t="str">
        <f t="shared" si="1"/>
        <v>CHRIS</v>
      </c>
      <c r="C20" s="35">
        <f t="shared" si="2"/>
        <v>0</v>
      </c>
      <c r="D20" s="36">
        <f t="shared" si="3"/>
        <v>0</v>
      </c>
      <c r="E20" s="37">
        <f t="shared" si="4"/>
        <v>0</v>
      </c>
      <c r="F20" s="38">
        <f t="shared" si="5"/>
        <v>0</v>
      </c>
      <c r="G20" s="39">
        <f t="shared" si="6"/>
        <v>0</v>
      </c>
      <c r="H20" s="40">
        <f t="shared" si="7"/>
        <v>0</v>
      </c>
      <c r="I20" s="41">
        <f t="shared" si="8"/>
        <v>0</v>
      </c>
      <c r="J20" s="42">
        <f t="shared" si="9"/>
        <v>0</v>
      </c>
      <c r="K20" s="30">
        <f t="shared" si="10"/>
        <v>0</v>
      </c>
      <c r="L20" s="30">
        <f t="shared" si="11"/>
        <v>0</v>
      </c>
      <c r="M20" s="31">
        <f t="shared" si="12"/>
        <v>0</v>
      </c>
      <c r="N20" s="32">
        <f t="shared" si="13"/>
        <v>0</v>
      </c>
      <c r="P20" s="35">
        <f>Novembre!P20+C20</f>
        <v>0</v>
      </c>
      <c r="Q20" s="36">
        <f>Novembre!Q20+D20</f>
        <v>0</v>
      </c>
      <c r="R20" s="37">
        <f>Novembre!R20+E20</f>
        <v>0</v>
      </c>
      <c r="S20" s="38">
        <f>Novembre!S20+F20</f>
        <v>0</v>
      </c>
      <c r="T20" s="39">
        <f>Novembre!T20+G20</f>
        <v>0</v>
      </c>
      <c r="U20" s="40">
        <f>Novembre!U20+H20</f>
        <v>0</v>
      </c>
      <c r="V20" s="41">
        <f>Novembre!V20+I20</f>
        <v>0</v>
      </c>
      <c r="W20" s="42">
        <f>Novembre!W20+J20</f>
        <v>0</v>
      </c>
      <c r="X20" s="30">
        <f>Novembre!X20+K20</f>
        <v>0</v>
      </c>
      <c r="Y20" s="30">
        <f>Novembre!Y20+L20</f>
        <v>0</v>
      </c>
      <c r="Z20" s="31">
        <f>Novembre!Z20+M20</f>
        <v>0</v>
      </c>
      <c r="AA20" s="43">
        <f>Novembre!AA20+N20</f>
        <v>0</v>
      </c>
    </row>
    <row r="21" spans="1:27" ht="30" customHeight="1" x14ac:dyDescent="0.25">
      <c r="A21" s="34" t="str">
        <f t="shared" si="1"/>
        <v>DAVID</v>
      </c>
      <c r="C21" s="35">
        <f t="shared" si="2"/>
        <v>0</v>
      </c>
      <c r="D21" s="36">
        <f t="shared" si="3"/>
        <v>0</v>
      </c>
      <c r="E21" s="37">
        <f t="shared" si="4"/>
        <v>0</v>
      </c>
      <c r="F21" s="38">
        <f t="shared" si="5"/>
        <v>0</v>
      </c>
      <c r="G21" s="39">
        <f t="shared" si="6"/>
        <v>0</v>
      </c>
      <c r="H21" s="40">
        <f t="shared" si="7"/>
        <v>0</v>
      </c>
      <c r="I21" s="41">
        <f t="shared" si="8"/>
        <v>0</v>
      </c>
      <c r="J21" s="42">
        <f t="shared" si="9"/>
        <v>0</v>
      </c>
      <c r="K21" s="30">
        <f t="shared" si="10"/>
        <v>0</v>
      </c>
      <c r="L21" s="30">
        <f t="shared" si="11"/>
        <v>0</v>
      </c>
      <c r="M21" s="31">
        <f t="shared" si="12"/>
        <v>0</v>
      </c>
      <c r="N21" s="32">
        <f t="shared" si="13"/>
        <v>0</v>
      </c>
      <c r="P21" s="35">
        <f>Novembre!P21+C21</f>
        <v>0</v>
      </c>
      <c r="Q21" s="36">
        <f>Novembre!Q21+D21</f>
        <v>0</v>
      </c>
      <c r="R21" s="37">
        <f>Novembre!R21+E21</f>
        <v>0</v>
      </c>
      <c r="S21" s="38">
        <f>Novembre!S21+F21</f>
        <v>0</v>
      </c>
      <c r="T21" s="39">
        <f>Novembre!T21+G21</f>
        <v>0</v>
      </c>
      <c r="U21" s="40">
        <f>Novembre!U21+H21</f>
        <v>0</v>
      </c>
      <c r="V21" s="41">
        <f>Novembre!V21+I21</f>
        <v>0</v>
      </c>
      <c r="W21" s="42">
        <f>Novembre!W21+J21</f>
        <v>0</v>
      </c>
      <c r="X21" s="30">
        <f>Novembre!X21+K21</f>
        <v>0</v>
      </c>
      <c r="Y21" s="30">
        <f>Novembre!Y21+L21</f>
        <v>0</v>
      </c>
      <c r="Z21" s="31">
        <f>Novembre!Z21+M21</f>
        <v>0</v>
      </c>
      <c r="AA21" s="43">
        <f>Novembre!AA21+N21</f>
        <v>0</v>
      </c>
    </row>
    <row r="22" spans="1:27" ht="30" customHeight="1" x14ac:dyDescent="0.25">
      <c r="A22" s="34" t="str">
        <f t="shared" si="1"/>
        <v>ENZO</v>
      </c>
      <c r="C22" s="35">
        <f t="shared" si="2"/>
        <v>0</v>
      </c>
      <c r="D22" s="36">
        <f t="shared" si="3"/>
        <v>0</v>
      </c>
      <c r="E22" s="37">
        <f t="shared" si="4"/>
        <v>0</v>
      </c>
      <c r="F22" s="38">
        <f t="shared" si="5"/>
        <v>0</v>
      </c>
      <c r="G22" s="39">
        <f t="shared" si="6"/>
        <v>0</v>
      </c>
      <c r="H22" s="40">
        <f t="shared" si="7"/>
        <v>0</v>
      </c>
      <c r="I22" s="41">
        <f t="shared" si="8"/>
        <v>0</v>
      </c>
      <c r="J22" s="42">
        <f t="shared" si="9"/>
        <v>0</v>
      </c>
      <c r="K22" s="30">
        <f t="shared" si="10"/>
        <v>0</v>
      </c>
      <c r="L22" s="30">
        <f t="shared" si="11"/>
        <v>0</v>
      </c>
      <c r="M22" s="31">
        <f t="shared" si="12"/>
        <v>0</v>
      </c>
      <c r="N22" s="32">
        <f t="shared" si="13"/>
        <v>0</v>
      </c>
      <c r="P22" s="35">
        <f>Novembre!P22+C22</f>
        <v>0</v>
      </c>
      <c r="Q22" s="36">
        <f>Novembre!Q22+D22</f>
        <v>0</v>
      </c>
      <c r="R22" s="37">
        <f>Novembre!R22+E22</f>
        <v>0</v>
      </c>
      <c r="S22" s="38">
        <f>Novembre!S22+F22</f>
        <v>0</v>
      </c>
      <c r="T22" s="39">
        <f>Novembre!T22+G22</f>
        <v>0</v>
      </c>
      <c r="U22" s="40">
        <f>Novembre!U22+H22</f>
        <v>0</v>
      </c>
      <c r="V22" s="41">
        <f>Novembre!V22+I22</f>
        <v>0</v>
      </c>
      <c r="W22" s="42">
        <f>Novembre!W22+J22</f>
        <v>0</v>
      </c>
      <c r="X22" s="30">
        <f>Novembre!X22+K22</f>
        <v>0</v>
      </c>
      <c r="Y22" s="30">
        <f>Novembre!Y22+L22</f>
        <v>0</v>
      </c>
      <c r="Z22" s="31">
        <f>Novembre!Z22+M22</f>
        <v>0</v>
      </c>
      <c r="AA22" s="43">
        <f>Novembre!AA22+N22</f>
        <v>0</v>
      </c>
    </row>
    <row r="23" spans="1:27" ht="30" customHeight="1" x14ac:dyDescent="0.25">
      <c r="A23" s="34" t="str">
        <f t="shared" si="1"/>
        <v>FLORIAN</v>
      </c>
      <c r="C23" s="35">
        <f t="shared" si="2"/>
        <v>0</v>
      </c>
      <c r="D23" s="36">
        <f t="shared" si="3"/>
        <v>0</v>
      </c>
      <c r="E23" s="37">
        <f t="shared" si="4"/>
        <v>0</v>
      </c>
      <c r="F23" s="38">
        <f t="shared" si="5"/>
        <v>0</v>
      </c>
      <c r="G23" s="39">
        <f t="shared" si="6"/>
        <v>0</v>
      </c>
      <c r="H23" s="40">
        <f t="shared" si="7"/>
        <v>0</v>
      </c>
      <c r="I23" s="41">
        <f t="shared" si="8"/>
        <v>0</v>
      </c>
      <c r="J23" s="42">
        <f t="shared" si="9"/>
        <v>0</v>
      </c>
      <c r="K23" s="30">
        <f t="shared" si="10"/>
        <v>0</v>
      </c>
      <c r="L23" s="30">
        <f t="shared" si="11"/>
        <v>0</v>
      </c>
      <c r="M23" s="31">
        <f t="shared" si="12"/>
        <v>0</v>
      </c>
      <c r="N23" s="32">
        <f t="shared" si="13"/>
        <v>0</v>
      </c>
      <c r="P23" s="35">
        <f>Novembre!P23+C23</f>
        <v>0</v>
      </c>
      <c r="Q23" s="36">
        <f>Novembre!Q23+D23</f>
        <v>0</v>
      </c>
      <c r="R23" s="37">
        <f>Novembre!R23+E23</f>
        <v>0</v>
      </c>
      <c r="S23" s="38">
        <f>Novembre!S23+F23</f>
        <v>0</v>
      </c>
      <c r="T23" s="39">
        <f>Novembre!T23+G23</f>
        <v>0</v>
      </c>
      <c r="U23" s="40">
        <f>Novembre!U23+H23</f>
        <v>0</v>
      </c>
      <c r="V23" s="41">
        <f>Novembre!V23+I23</f>
        <v>0</v>
      </c>
      <c r="W23" s="42">
        <f>Novembre!W23+J23</f>
        <v>0</v>
      </c>
      <c r="X23" s="30">
        <f>Novembre!X23+K23</f>
        <v>0</v>
      </c>
      <c r="Y23" s="30">
        <f>Novembre!Y23+L23</f>
        <v>0</v>
      </c>
      <c r="Z23" s="31">
        <f>Novembre!Z23+M23</f>
        <v>0</v>
      </c>
      <c r="AA23" s="43">
        <f>Novembre!AA23+N23</f>
        <v>0</v>
      </c>
    </row>
    <row r="24" spans="1:27" ht="30" customHeight="1" x14ac:dyDescent="0.25">
      <c r="A24" s="34" t="str">
        <f t="shared" si="1"/>
        <v>JULIEN</v>
      </c>
      <c r="C24" s="35">
        <f t="shared" si="2"/>
        <v>0</v>
      </c>
      <c r="D24" s="36">
        <f t="shared" si="3"/>
        <v>0</v>
      </c>
      <c r="E24" s="37">
        <f t="shared" si="4"/>
        <v>0</v>
      </c>
      <c r="F24" s="38">
        <f t="shared" si="5"/>
        <v>0</v>
      </c>
      <c r="G24" s="39">
        <f t="shared" si="6"/>
        <v>0</v>
      </c>
      <c r="H24" s="40">
        <f t="shared" si="7"/>
        <v>0</v>
      </c>
      <c r="I24" s="41">
        <f t="shared" si="8"/>
        <v>0</v>
      </c>
      <c r="J24" s="42">
        <f t="shared" si="9"/>
        <v>0</v>
      </c>
      <c r="K24" s="30">
        <f t="shared" si="10"/>
        <v>0</v>
      </c>
      <c r="L24" s="30">
        <f t="shared" si="11"/>
        <v>0</v>
      </c>
      <c r="M24" s="31">
        <f t="shared" si="12"/>
        <v>0</v>
      </c>
      <c r="N24" s="32">
        <f t="shared" si="13"/>
        <v>0</v>
      </c>
      <c r="P24" s="35">
        <f>Novembre!P24+C24</f>
        <v>0</v>
      </c>
      <c r="Q24" s="36">
        <f>Novembre!Q24+D24</f>
        <v>0</v>
      </c>
      <c r="R24" s="37">
        <f>Novembre!R24+E24</f>
        <v>0</v>
      </c>
      <c r="S24" s="38">
        <f>Novembre!S24+F24</f>
        <v>0</v>
      </c>
      <c r="T24" s="39">
        <f>Novembre!T24+G24</f>
        <v>0</v>
      </c>
      <c r="U24" s="40">
        <f>Novembre!U24+H24</f>
        <v>0</v>
      </c>
      <c r="V24" s="41">
        <f>Novembre!V24+I24</f>
        <v>0</v>
      </c>
      <c r="W24" s="42">
        <f>Novembre!W24+J24</f>
        <v>0</v>
      </c>
      <c r="X24" s="30">
        <f>Novembre!X24+K24</f>
        <v>0</v>
      </c>
      <c r="Y24" s="30">
        <f>Novembre!Y24+L24</f>
        <v>0</v>
      </c>
      <c r="Z24" s="31">
        <f>Novembre!Z24+M24</f>
        <v>0</v>
      </c>
      <c r="AA24" s="43">
        <f>Novembre!AA24+N24</f>
        <v>0</v>
      </c>
    </row>
    <row r="25" spans="1:27" ht="30" customHeight="1" x14ac:dyDescent="0.25">
      <c r="A25" s="34" t="str">
        <f t="shared" si="1"/>
        <v>KEVIN</v>
      </c>
      <c r="C25" s="35">
        <f t="shared" si="2"/>
        <v>0</v>
      </c>
      <c r="D25" s="36">
        <f t="shared" si="3"/>
        <v>0</v>
      </c>
      <c r="E25" s="37">
        <f t="shared" si="4"/>
        <v>0</v>
      </c>
      <c r="F25" s="38">
        <f t="shared" si="5"/>
        <v>0</v>
      </c>
      <c r="G25" s="39">
        <f t="shared" si="6"/>
        <v>0</v>
      </c>
      <c r="H25" s="40">
        <f t="shared" si="7"/>
        <v>0</v>
      </c>
      <c r="I25" s="41">
        <f t="shared" si="8"/>
        <v>0</v>
      </c>
      <c r="J25" s="42">
        <f t="shared" si="9"/>
        <v>0</v>
      </c>
      <c r="K25" s="30">
        <f t="shared" si="10"/>
        <v>0</v>
      </c>
      <c r="L25" s="30">
        <f t="shared" si="11"/>
        <v>0</v>
      </c>
      <c r="M25" s="31">
        <f t="shared" si="12"/>
        <v>0</v>
      </c>
      <c r="N25" s="32">
        <f t="shared" si="13"/>
        <v>0</v>
      </c>
      <c r="P25" s="35">
        <f>Novembre!P25+C25</f>
        <v>0</v>
      </c>
      <c r="Q25" s="36">
        <f>Novembre!Q25+D25</f>
        <v>0</v>
      </c>
      <c r="R25" s="37">
        <f>Novembre!R25+E25</f>
        <v>0</v>
      </c>
      <c r="S25" s="38">
        <f>Novembre!S25+F25</f>
        <v>0</v>
      </c>
      <c r="T25" s="39">
        <f>Novembre!T25+G25</f>
        <v>0</v>
      </c>
      <c r="U25" s="40">
        <f>Novembre!U25+H25</f>
        <v>0</v>
      </c>
      <c r="V25" s="41">
        <f>Novembre!V25+I25</f>
        <v>0</v>
      </c>
      <c r="W25" s="42">
        <f>Novembre!W25+J25</f>
        <v>0</v>
      </c>
      <c r="X25" s="30">
        <f>Novembre!X25+K25</f>
        <v>0</v>
      </c>
      <c r="Y25" s="30">
        <f>Novembre!Y25+L25</f>
        <v>0</v>
      </c>
      <c r="Z25" s="31">
        <f>Novembre!Z25+M25</f>
        <v>0</v>
      </c>
      <c r="AA25" s="43">
        <f>Novembre!AA25+N25</f>
        <v>0</v>
      </c>
    </row>
    <row r="26" spans="1:27" ht="30" customHeight="1" x14ac:dyDescent="0.25">
      <c r="A26" s="34" t="str">
        <f t="shared" si="1"/>
        <v>LAURENT</v>
      </c>
      <c r="C26" s="35">
        <f t="shared" si="2"/>
        <v>0</v>
      </c>
      <c r="D26" s="36">
        <f t="shared" si="3"/>
        <v>0</v>
      </c>
      <c r="E26" s="37">
        <f t="shared" si="4"/>
        <v>0</v>
      </c>
      <c r="F26" s="38">
        <f t="shared" si="5"/>
        <v>0</v>
      </c>
      <c r="G26" s="39">
        <f t="shared" si="6"/>
        <v>0</v>
      </c>
      <c r="H26" s="40">
        <f t="shared" si="7"/>
        <v>0</v>
      </c>
      <c r="I26" s="41">
        <f t="shared" si="8"/>
        <v>0</v>
      </c>
      <c r="J26" s="42">
        <f t="shared" si="9"/>
        <v>0</v>
      </c>
      <c r="K26" s="30">
        <f t="shared" si="10"/>
        <v>0</v>
      </c>
      <c r="L26" s="30">
        <f t="shared" si="11"/>
        <v>0</v>
      </c>
      <c r="M26" s="31">
        <f t="shared" si="12"/>
        <v>0</v>
      </c>
      <c r="N26" s="32">
        <f t="shared" si="13"/>
        <v>0</v>
      </c>
      <c r="P26" s="35">
        <f>Novembre!P26+C26</f>
        <v>0</v>
      </c>
      <c r="Q26" s="36">
        <f>Novembre!Q26+D26</f>
        <v>0</v>
      </c>
      <c r="R26" s="37">
        <f>Novembre!R26+E26</f>
        <v>0</v>
      </c>
      <c r="S26" s="38">
        <f>Novembre!S26+F26</f>
        <v>0</v>
      </c>
      <c r="T26" s="39">
        <f>Novembre!T26+G26</f>
        <v>0</v>
      </c>
      <c r="U26" s="40">
        <f>Novembre!U26+H26</f>
        <v>0</v>
      </c>
      <c r="V26" s="41">
        <f>Novembre!V26+I26</f>
        <v>0</v>
      </c>
      <c r="W26" s="42">
        <f>Novembre!W26+J26</f>
        <v>0</v>
      </c>
      <c r="X26" s="30">
        <f>Novembre!X26+K26</f>
        <v>0</v>
      </c>
      <c r="Y26" s="30">
        <f>Novembre!Y26+L26</f>
        <v>0</v>
      </c>
      <c r="Z26" s="31">
        <f>Novembre!Z26+M26</f>
        <v>0</v>
      </c>
      <c r="AA26" s="43">
        <f>Novembre!AA26+N26</f>
        <v>0</v>
      </c>
    </row>
  </sheetData>
  <sheetProtection selectLockedCells="1" selectUnlockedCells="1"/>
  <mergeCells count="5">
    <mergeCell ref="C2:AA3"/>
    <mergeCell ref="AB2:AG3"/>
    <mergeCell ref="C5:AG5"/>
    <mergeCell ref="C16:N16"/>
    <mergeCell ref="P16:AA16"/>
  </mergeCells>
  <conditionalFormatting sqref="C4:AG4">
    <cfRule type="cellIs" priority="31" operator="equal">
      <formula>OR(WXB$4="F",WEEKDAY(WXB$4,2)&gt;5)</formula>
    </cfRule>
    <cfRule type="expression" dxfId="15" priority="33">
      <formula>WEEKDAY(C$4,2)&gt;5</formula>
    </cfRule>
  </conditionalFormatting>
  <conditionalFormatting sqref="C7:AG7">
    <cfRule type="cellIs" dxfId="14" priority="9" operator="equal">
      <formula>"AJ2"</formula>
    </cfRule>
  </conditionalFormatting>
  <conditionalFormatting sqref="C7:AG14">
    <cfRule type="cellIs" dxfId="13" priority="8" operator="equal">
      <formula>"AJ"</formula>
    </cfRule>
  </conditionalFormatting>
  <conditionalFormatting sqref="C6:AG6">
    <cfRule type="cellIs" dxfId="12" priority="10" operator="equal">
      <formula>"AJ"</formula>
    </cfRule>
  </conditionalFormatting>
  <conditionalFormatting sqref="C6:AG14">
    <cfRule type="cellIs" dxfId="11" priority="1" operator="equal">
      <formula>"I"</formula>
    </cfRule>
    <cfRule type="cellIs" dxfId="10" priority="2" operator="equal">
      <formula>"P"</formula>
    </cfRule>
    <cfRule type="cellIs" dxfId="9" priority="3" operator="equal">
      <formula>"T"</formula>
    </cfRule>
    <cfRule type="cellIs" dxfId="8" priority="4" operator="equal">
      <formula>"R"</formula>
    </cfRule>
    <cfRule type="cellIs" dxfId="7" priority="5" operator="equal">
      <formula>"AR"</formula>
    </cfRule>
    <cfRule type="cellIs" dxfId="6" priority="6" operator="equal">
      <formula>"DA"</formula>
    </cfRule>
    <cfRule type="cellIs" dxfId="5" priority="7" operator="equal">
      <formula>"AN"</formula>
    </cfRule>
    <cfRule type="cellIs" dxfId="4" priority="11" operator="equal">
      <formula>"RN2"</formula>
    </cfRule>
    <cfRule type="cellIs" dxfId="3" priority="12" operator="equal">
      <formula>"RJ2"</formula>
    </cfRule>
    <cfRule type="cellIs" dxfId="2" priority="13" operator="equal">
      <formula>"RN1"</formula>
    </cfRule>
    <cfRule type="cellIs" dxfId="1" priority="14" operator="equal">
      <formula>"RJ1"</formula>
    </cfRule>
    <cfRule type="expression" dxfId="0" priority="15">
      <formula>WEEKDAY(C$4,2)&gt;5</formula>
    </cfRule>
  </conditionalFormatting>
  <printOptions verticalCentered="1"/>
  <pageMargins left="0" right="0" top="0" bottom="0" header="0" footer="0"/>
  <pageSetup scale="96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Liste!$C$1:$C$9</xm:f>
          </x14:formula1>
          <xm:sqref>A6:A14</xm:sqref>
        </x14:dataValidation>
        <x14:dataValidation type="list" allowBlank="1">
          <x14:formula1>
            <xm:f>Liste!$D$1:$D$13</xm:f>
          </x14:formula1>
          <xm:sqref>C6:AG14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3"/>
  <sheetViews>
    <sheetView zoomScaleNormal="100" workbookViewId="0">
      <selection activeCell="C6" sqref="C6"/>
    </sheetView>
  </sheetViews>
  <sheetFormatPr baseColWidth="10" defaultRowHeight="15" x14ac:dyDescent="0.25"/>
  <cols>
    <col min="3" max="3" width="22.28515625" customWidth="1"/>
    <col min="4" max="4" width="21.42578125" customWidth="1"/>
  </cols>
  <sheetData>
    <row r="1" spans="1:4" x14ac:dyDescent="0.25">
      <c r="A1" s="33" t="s">
        <v>12</v>
      </c>
      <c r="B1" s="33">
        <v>2016</v>
      </c>
      <c r="C1" s="10" t="s">
        <v>28</v>
      </c>
      <c r="D1" s="21" t="s">
        <v>37</v>
      </c>
    </row>
    <row r="2" spans="1:4" x14ac:dyDescent="0.25">
      <c r="A2" s="33" t="s">
        <v>13</v>
      </c>
      <c r="B2" s="33">
        <v>2017</v>
      </c>
      <c r="C2" s="10" t="s">
        <v>29</v>
      </c>
      <c r="D2" s="22" t="s">
        <v>38</v>
      </c>
    </row>
    <row r="3" spans="1:4" x14ac:dyDescent="0.25">
      <c r="A3" s="33" t="s">
        <v>14</v>
      </c>
      <c r="B3" s="33">
        <v>2018</v>
      </c>
      <c r="C3" s="10" t="s">
        <v>30</v>
      </c>
      <c r="D3" s="23" t="s">
        <v>39</v>
      </c>
    </row>
    <row r="4" spans="1:4" x14ac:dyDescent="0.25">
      <c r="A4" s="33" t="s">
        <v>15</v>
      </c>
      <c r="B4" s="33">
        <v>2019</v>
      </c>
      <c r="C4" s="10" t="s">
        <v>31</v>
      </c>
      <c r="D4" s="24" t="s">
        <v>40</v>
      </c>
    </row>
    <row r="5" spans="1:4" x14ac:dyDescent="0.25">
      <c r="A5" s="33" t="s">
        <v>16</v>
      </c>
      <c r="B5" s="33">
        <v>2020</v>
      </c>
      <c r="C5" s="10" t="s">
        <v>32</v>
      </c>
      <c r="D5" s="25" t="s">
        <v>41</v>
      </c>
    </row>
    <row r="6" spans="1:4" x14ac:dyDescent="0.25">
      <c r="A6" s="33" t="s">
        <v>17</v>
      </c>
      <c r="B6" s="33">
        <v>2021</v>
      </c>
      <c r="C6" s="10" t="s">
        <v>33</v>
      </c>
      <c r="D6" s="26" t="s">
        <v>42</v>
      </c>
    </row>
    <row r="7" spans="1:4" x14ac:dyDescent="0.25">
      <c r="A7" s="33" t="s">
        <v>18</v>
      </c>
      <c r="B7" s="33">
        <v>2022</v>
      </c>
      <c r="C7" s="10" t="s">
        <v>34</v>
      </c>
      <c r="D7" s="26" t="s">
        <v>43</v>
      </c>
    </row>
    <row r="8" spans="1:4" x14ac:dyDescent="0.25">
      <c r="A8" s="33" t="s">
        <v>26</v>
      </c>
      <c r="B8" s="33">
        <v>2023</v>
      </c>
      <c r="C8" s="10" t="s">
        <v>35</v>
      </c>
      <c r="D8" s="27" t="s">
        <v>44</v>
      </c>
    </row>
    <row r="9" spans="1:4" x14ac:dyDescent="0.25">
      <c r="A9" s="33" t="s">
        <v>19</v>
      </c>
      <c r="B9" s="33">
        <v>2024</v>
      </c>
      <c r="C9" s="10" t="s">
        <v>36</v>
      </c>
      <c r="D9" s="28" t="s">
        <v>23</v>
      </c>
    </row>
    <row r="10" spans="1:4" x14ac:dyDescent="0.25">
      <c r="A10" s="33" t="s">
        <v>20</v>
      </c>
      <c r="B10" s="33">
        <v>2025</v>
      </c>
      <c r="C10" s="19"/>
      <c r="D10" s="29" t="s">
        <v>45</v>
      </c>
    </row>
    <row r="11" spans="1:4" x14ac:dyDescent="0.25">
      <c r="A11" s="33" t="s">
        <v>21</v>
      </c>
      <c r="B11" s="33">
        <v>2026</v>
      </c>
      <c r="C11" s="19"/>
      <c r="D11" s="30" t="s">
        <v>46</v>
      </c>
    </row>
    <row r="12" spans="1:4" x14ac:dyDescent="0.25">
      <c r="A12" s="33" t="s">
        <v>22</v>
      </c>
      <c r="B12" s="33">
        <v>2027</v>
      </c>
      <c r="C12" s="19"/>
      <c r="D12" s="31" t="s">
        <v>47</v>
      </c>
    </row>
    <row r="13" spans="1:4" x14ac:dyDescent="0.25">
      <c r="A13" s="20"/>
      <c r="B13" s="20"/>
      <c r="C13" s="20"/>
      <c r="D13" s="32" t="s">
        <v>23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12</vt:i4>
      </vt:variant>
    </vt:vector>
  </HeadingPairs>
  <TitlesOfParts>
    <vt:vector size="25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Liste</vt:lpstr>
      <vt:lpstr>Août!Zone_d_impression</vt:lpstr>
      <vt:lpstr>Avril!Zone_d_impression</vt:lpstr>
      <vt:lpstr>Décembre!Zone_d_impression</vt:lpstr>
      <vt:lpstr>Février!Zone_d_impression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Marco-Peter MELONI</dc:creator>
  <cp:lastModifiedBy>MELONI Marco</cp:lastModifiedBy>
  <cp:lastPrinted>2017-03-07T17:53:04Z</cp:lastPrinted>
  <dcterms:created xsi:type="dcterms:W3CDTF">2015-04-16T09:35:10Z</dcterms:created>
  <dcterms:modified xsi:type="dcterms:W3CDTF">2017-09-01T09:26:33Z</dcterms:modified>
</cp:coreProperties>
</file>