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360" yWindow="45" windowWidth="17235" windowHeight="2661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AF5" i="1" l="1" a="1"/>
  <c r="AF5" i="1" s="1"/>
  <c r="AJ5" i="1" s="1"/>
  <c r="AF6" i="1" a="1"/>
  <c r="AF6" i="1" s="1"/>
  <c r="AG6" i="1" s="1"/>
  <c r="AF7" i="1" a="1"/>
  <c r="AF7" i="1" s="1"/>
  <c r="AJ7" i="1" s="1"/>
  <c r="AF8" i="1" a="1"/>
  <c r="AF8" i="1" s="1"/>
  <c r="AG8" i="1" s="1"/>
  <c r="AF9" i="1" a="1"/>
  <c r="AF9" i="1" s="1"/>
  <c r="AJ9" i="1" s="1"/>
  <c r="AF10" i="1" a="1"/>
  <c r="AF10" i="1" s="1"/>
  <c r="AG10" i="1" s="1"/>
  <c r="AF11" i="1" a="1"/>
  <c r="AF11" i="1" s="1"/>
  <c r="AJ11" i="1" s="1"/>
  <c r="AF12" i="1" a="1"/>
  <c r="AF12" i="1" s="1"/>
  <c r="AG12" i="1" s="1"/>
  <c r="AF13" i="1" a="1"/>
  <c r="AF13" i="1" s="1"/>
  <c r="AJ13" i="1" s="1"/>
  <c r="AF14" i="1" a="1"/>
  <c r="AF14" i="1" s="1"/>
  <c r="AG14" i="1" s="1"/>
  <c r="AF15" i="1" a="1"/>
  <c r="AF15" i="1" s="1"/>
  <c r="AJ15" i="1" s="1"/>
  <c r="AF16" i="1" a="1"/>
  <c r="AF16" i="1" s="1"/>
  <c r="AG16" i="1" s="1"/>
  <c r="AF17" i="1" a="1"/>
  <c r="AF17" i="1" s="1"/>
  <c r="AJ17" i="1" s="1"/>
  <c r="AF18" i="1" a="1"/>
  <c r="AF18" i="1" s="1"/>
  <c r="AG18" i="1" s="1"/>
  <c r="AF19" i="1" a="1"/>
  <c r="AF19" i="1" s="1"/>
  <c r="AJ19" i="1" s="1"/>
  <c r="AF20" i="1" a="1"/>
  <c r="AF20" i="1" s="1"/>
  <c r="AG20" i="1" s="1"/>
  <c r="AF21" i="1" a="1"/>
  <c r="AF21" i="1" s="1"/>
  <c r="AJ21" i="1" s="1"/>
  <c r="AF22" i="1" a="1"/>
  <c r="AF22" i="1" s="1"/>
  <c r="AG22" i="1" s="1"/>
  <c r="AF23" i="1" a="1"/>
  <c r="AF23" i="1" s="1"/>
  <c r="AJ23" i="1" s="1"/>
  <c r="AF24" i="1" a="1"/>
  <c r="AF24" i="1" s="1"/>
  <c r="AG24" i="1" s="1"/>
  <c r="AF25" i="1" a="1"/>
  <c r="AF25" i="1" s="1"/>
  <c r="AJ25" i="1" s="1"/>
  <c r="AF26" i="1" a="1"/>
  <c r="AF26" i="1" s="1"/>
  <c r="AG26" i="1" s="1"/>
  <c r="AF27" i="1" a="1"/>
  <c r="AF27" i="1" s="1"/>
  <c r="AJ27" i="1" s="1"/>
  <c r="AF28" i="1" a="1"/>
  <c r="AF28" i="1" s="1"/>
  <c r="AG28" i="1" s="1"/>
  <c r="AF29" i="1" a="1"/>
  <c r="AF29" i="1" s="1"/>
  <c r="AJ29" i="1" s="1"/>
  <c r="AF30" i="1" a="1"/>
  <c r="AF30" i="1" s="1"/>
  <c r="AG30" i="1" s="1"/>
  <c r="AF31" i="1" a="1"/>
  <c r="AF31" i="1" s="1"/>
  <c r="AJ31" i="1" s="1"/>
  <c r="AF32" i="1" a="1"/>
  <c r="AF32" i="1" s="1"/>
  <c r="AG32" i="1" s="1"/>
  <c r="AF33" i="1" a="1"/>
  <c r="AF33" i="1" s="1"/>
  <c r="AJ33" i="1" s="1"/>
  <c r="AF34" i="1" a="1"/>
  <c r="AF34" i="1" s="1"/>
  <c r="AG34" i="1" s="1"/>
  <c r="AF35" i="1" a="1"/>
  <c r="AF35" i="1" s="1"/>
  <c r="AJ35" i="1" s="1"/>
  <c r="AF36" i="1" a="1"/>
  <c r="AF36" i="1" s="1"/>
  <c r="AG36" i="1" s="1"/>
  <c r="AF37" i="1" a="1"/>
  <c r="AF37" i="1" s="1"/>
  <c r="AJ37" i="1" s="1"/>
  <c r="AF38" i="1" a="1"/>
  <c r="AF38" i="1" s="1"/>
  <c r="AG38" i="1" s="1"/>
  <c r="AF39" i="1" a="1"/>
  <c r="AF39" i="1" s="1"/>
  <c r="AJ39" i="1" s="1"/>
  <c r="AF40" i="1" a="1"/>
  <c r="AF40" i="1" s="1"/>
  <c r="AG40" i="1" s="1"/>
  <c r="AF41" i="1" a="1"/>
  <c r="AF41" i="1" s="1"/>
  <c r="AJ41" i="1" s="1"/>
  <c r="AF42" i="1" a="1"/>
  <c r="AF42" i="1" s="1"/>
  <c r="AG42" i="1" s="1"/>
  <c r="AF43" i="1" a="1"/>
  <c r="AF43" i="1" s="1"/>
  <c r="AJ43" i="1" s="1"/>
  <c r="AF44" i="1" a="1"/>
  <c r="AF44" i="1" s="1"/>
  <c r="AG44" i="1" s="1"/>
  <c r="AF45" i="1" a="1"/>
  <c r="AF45" i="1" s="1"/>
  <c r="AJ45" i="1" s="1"/>
  <c r="AF46" i="1" a="1"/>
  <c r="AF46" i="1" s="1"/>
  <c r="AG46" i="1" s="1"/>
  <c r="AF47" i="1" a="1"/>
  <c r="AF47" i="1" s="1"/>
  <c r="AJ47" i="1" s="1"/>
  <c r="AF48" i="1" a="1"/>
  <c r="AF48" i="1" s="1"/>
  <c r="AG48" i="1" s="1"/>
  <c r="AF49" i="1" a="1"/>
  <c r="AF49" i="1" s="1"/>
  <c r="AJ49" i="1" s="1"/>
  <c r="AF50" i="1" a="1"/>
  <c r="AF50" i="1" s="1"/>
  <c r="AG50" i="1" s="1"/>
  <c r="AF51" i="1" a="1"/>
  <c r="AF51" i="1" s="1"/>
  <c r="AJ51" i="1" s="1"/>
  <c r="AF52" i="1" a="1"/>
  <c r="AF52" i="1" s="1"/>
  <c r="AG52" i="1" s="1"/>
  <c r="AF53" i="1" a="1"/>
  <c r="AF53" i="1" s="1"/>
  <c r="AJ53" i="1" s="1"/>
  <c r="AF54" i="1" a="1"/>
  <c r="AF54" i="1" s="1"/>
  <c r="AG54" i="1" s="1"/>
  <c r="AF55" i="1" a="1"/>
  <c r="AF55" i="1" s="1"/>
  <c r="AJ55" i="1" s="1"/>
  <c r="AF56" i="1" a="1"/>
  <c r="AF56" i="1" s="1"/>
  <c r="AG56" i="1" s="1"/>
  <c r="AF57" i="1" a="1"/>
  <c r="AF57" i="1" s="1"/>
  <c r="AJ57" i="1" s="1"/>
  <c r="AF58" i="1" a="1"/>
  <c r="AF58" i="1" s="1"/>
  <c r="AG58" i="1" s="1"/>
  <c r="AF59" i="1" a="1"/>
  <c r="AF59" i="1" s="1"/>
  <c r="AJ59" i="1" s="1"/>
  <c r="AF60" i="1" a="1"/>
  <c r="AF60" i="1" s="1"/>
  <c r="AG60" i="1" s="1"/>
  <c r="AF61" i="1" a="1"/>
  <c r="AF61" i="1" s="1"/>
  <c r="AJ61" i="1" s="1"/>
  <c r="AF62" i="1" a="1"/>
  <c r="AF62" i="1" s="1"/>
  <c r="AG62" i="1" s="1"/>
  <c r="AF63" i="1" a="1"/>
  <c r="AF63" i="1" s="1"/>
  <c r="AJ63" i="1" s="1"/>
  <c r="AF64" i="1" a="1"/>
  <c r="AF64" i="1" s="1"/>
  <c r="AG64" i="1" s="1"/>
  <c r="AF65" i="1" a="1"/>
  <c r="AF65" i="1" s="1"/>
  <c r="AJ65" i="1" s="1"/>
  <c r="AF66" i="1" a="1"/>
  <c r="AF66" i="1" s="1"/>
  <c r="AG66" i="1" s="1"/>
  <c r="AF67" i="1" a="1"/>
  <c r="AF67" i="1" s="1"/>
  <c r="AJ67" i="1" s="1"/>
  <c r="AF68" i="1" a="1"/>
  <c r="AF68" i="1" s="1"/>
  <c r="AG68" i="1" s="1"/>
  <c r="AF69" i="1" a="1"/>
  <c r="AF69" i="1" s="1"/>
  <c r="AJ69" i="1" s="1"/>
  <c r="AF70" i="1" a="1"/>
  <c r="AF70" i="1" s="1"/>
  <c r="AG70" i="1" s="1"/>
  <c r="AF71" i="1" a="1"/>
  <c r="AF71" i="1" s="1"/>
  <c r="AJ71" i="1" s="1"/>
  <c r="AF72" i="1" a="1"/>
  <c r="AF72" i="1" s="1"/>
  <c r="AG72" i="1" s="1"/>
  <c r="AF73" i="1" a="1"/>
  <c r="AF73" i="1" s="1"/>
  <c r="AJ73" i="1" s="1"/>
  <c r="AF74" i="1" a="1"/>
  <c r="AF74" i="1" s="1"/>
  <c r="AG74" i="1" s="1"/>
  <c r="AF75" i="1" a="1"/>
  <c r="AF75" i="1" s="1"/>
  <c r="AJ75" i="1" s="1"/>
  <c r="AF76" i="1" a="1"/>
  <c r="AF76" i="1" s="1"/>
  <c r="AG76" i="1" s="1"/>
  <c r="AF77" i="1" a="1"/>
  <c r="AF77" i="1" s="1"/>
  <c r="AJ77" i="1" s="1"/>
  <c r="AF78" i="1" a="1"/>
  <c r="AF78" i="1" s="1"/>
  <c r="AG78" i="1" s="1"/>
  <c r="AF79" i="1" a="1"/>
  <c r="AF79" i="1" s="1"/>
  <c r="AJ79" i="1" s="1"/>
  <c r="AF80" i="1" a="1"/>
  <c r="AF80" i="1" s="1"/>
  <c r="AG80" i="1" s="1"/>
  <c r="AF81" i="1" a="1"/>
  <c r="AF81" i="1" s="1"/>
  <c r="AJ81" i="1" s="1"/>
  <c r="AF82" i="1" a="1"/>
  <c r="AF82" i="1" s="1"/>
  <c r="AG82" i="1" s="1"/>
  <c r="AF83" i="1" a="1"/>
  <c r="AF83" i="1" s="1"/>
  <c r="AJ83" i="1" s="1"/>
  <c r="AF84" i="1" a="1"/>
  <c r="AF84" i="1" s="1"/>
  <c r="AG84" i="1" s="1"/>
  <c r="AF85" i="1" a="1"/>
  <c r="AF85" i="1" s="1"/>
  <c r="AJ85" i="1" s="1"/>
  <c r="AF86" i="1" a="1"/>
  <c r="AF86" i="1" s="1"/>
  <c r="AG86" i="1" s="1"/>
  <c r="AF87" i="1" a="1"/>
  <c r="AF87" i="1" s="1"/>
  <c r="AJ87" i="1" s="1"/>
  <c r="AF88" i="1" a="1"/>
  <c r="AF88" i="1" s="1"/>
  <c r="AG88" i="1" s="1"/>
  <c r="AF89" i="1" a="1"/>
  <c r="AF89" i="1" s="1"/>
  <c r="AJ89" i="1" s="1"/>
  <c r="AF90" i="1" a="1"/>
  <c r="AF90" i="1" s="1"/>
  <c r="AG90" i="1" s="1"/>
  <c r="AF91" i="1" a="1"/>
  <c r="AF91" i="1" s="1"/>
  <c r="AJ91" i="1" s="1"/>
  <c r="AF92" i="1" a="1"/>
  <c r="AF92" i="1" s="1"/>
  <c r="AG92" i="1" s="1"/>
  <c r="AF93" i="1" a="1"/>
  <c r="AF93" i="1" s="1"/>
  <c r="AJ93" i="1" s="1"/>
  <c r="AF94" i="1" a="1"/>
  <c r="AF94" i="1" s="1"/>
  <c r="AG94" i="1" s="1"/>
  <c r="AF95" i="1" a="1"/>
  <c r="AF95" i="1" s="1"/>
  <c r="AJ95" i="1" s="1"/>
  <c r="AF96" i="1" a="1"/>
  <c r="AF96" i="1" s="1"/>
  <c r="AG96" i="1" s="1"/>
  <c r="AF97" i="1" a="1"/>
  <c r="AF97" i="1" s="1"/>
  <c r="AJ97" i="1" s="1"/>
  <c r="AF98" i="1" a="1"/>
  <c r="AF98" i="1" s="1"/>
  <c r="AG98" i="1" s="1"/>
  <c r="AF99" i="1" a="1"/>
  <c r="AF99" i="1" s="1"/>
  <c r="AJ99" i="1" s="1"/>
  <c r="AF100" i="1" a="1"/>
  <c r="AF100" i="1" s="1"/>
  <c r="AG100" i="1" s="1"/>
  <c r="AF101" i="1" a="1"/>
  <c r="AF101" i="1" s="1"/>
  <c r="AJ101" i="1" s="1"/>
  <c r="AF102" i="1" a="1"/>
  <c r="AF102" i="1" s="1"/>
  <c r="AG102" i="1" s="1"/>
  <c r="AF103" i="1" a="1"/>
  <c r="AF103" i="1" s="1"/>
  <c r="AJ103" i="1" s="1"/>
  <c r="AF104" i="1" a="1"/>
  <c r="AF104" i="1" s="1"/>
  <c r="AG104" i="1" s="1"/>
  <c r="AF105" i="1" a="1"/>
  <c r="AF105" i="1" s="1"/>
  <c r="AJ105" i="1" s="1"/>
  <c r="AF106" i="1" a="1"/>
  <c r="AF106" i="1" s="1"/>
  <c r="AG106" i="1" s="1"/>
  <c r="AF107" i="1" a="1"/>
  <c r="AF107" i="1" s="1"/>
  <c r="AJ107" i="1" s="1"/>
  <c r="AF108" i="1" a="1"/>
  <c r="AF108" i="1" s="1"/>
  <c r="AG108" i="1" s="1"/>
  <c r="AF109" i="1" a="1"/>
  <c r="AF109" i="1" s="1"/>
  <c r="AJ109" i="1" s="1"/>
  <c r="AF110" i="1" a="1"/>
  <c r="AF110" i="1" s="1"/>
  <c r="AG110" i="1" s="1"/>
  <c r="AF111" i="1" a="1"/>
  <c r="AF111" i="1" s="1"/>
  <c r="AJ111" i="1" s="1"/>
  <c r="AF112" i="1" a="1"/>
  <c r="AF112" i="1" s="1"/>
  <c r="AG112" i="1" s="1"/>
  <c r="AF113" i="1" a="1"/>
  <c r="AF113" i="1" s="1"/>
  <c r="AJ113" i="1" s="1"/>
  <c r="AF114" i="1" a="1"/>
  <c r="AF114" i="1" s="1"/>
  <c r="AG114" i="1" s="1"/>
  <c r="AF115" i="1" a="1"/>
  <c r="AF115" i="1" s="1"/>
  <c r="AJ115" i="1" s="1"/>
  <c r="AF116" i="1" a="1"/>
  <c r="AF116" i="1" s="1"/>
  <c r="AG116" i="1" s="1"/>
  <c r="AF117" i="1" a="1"/>
  <c r="AF117" i="1" s="1"/>
  <c r="AJ117" i="1" s="1"/>
  <c r="AF118" i="1" a="1"/>
  <c r="AF118" i="1" s="1"/>
  <c r="AG118" i="1" s="1"/>
  <c r="AF119" i="1" a="1"/>
  <c r="AF119" i="1" s="1"/>
  <c r="AJ119" i="1" s="1"/>
  <c r="AF120" i="1" a="1"/>
  <c r="AF120" i="1" s="1"/>
  <c r="AG120" i="1" s="1"/>
  <c r="AF121" i="1" a="1"/>
  <c r="AF121" i="1" s="1"/>
  <c r="AJ121" i="1" s="1"/>
  <c r="AF122" i="1" a="1"/>
  <c r="AF122" i="1" s="1"/>
  <c r="AG122" i="1" s="1"/>
  <c r="AF123" i="1" a="1"/>
  <c r="AF123" i="1" s="1"/>
  <c r="AJ123" i="1" s="1"/>
  <c r="AF124" i="1" a="1"/>
  <c r="AF124" i="1" s="1"/>
  <c r="AG124" i="1" s="1"/>
  <c r="AF125" i="1" a="1"/>
  <c r="AF125" i="1" s="1"/>
  <c r="AJ125" i="1" s="1"/>
  <c r="AF126" i="1" a="1"/>
  <c r="AF126" i="1" s="1"/>
  <c r="AG126" i="1" s="1"/>
  <c r="AF127" i="1" a="1"/>
  <c r="AF127" i="1" s="1"/>
  <c r="AJ127" i="1" s="1"/>
  <c r="AF128" i="1" a="1"/>
  <c r="AF128" i="1" s="1"/>
  <c r="AG128" i="1" s="1"/>
  <c r="AF129" i="1" a="1"/>
  <c r="AF129" i="1" s="1"/>
  <c r="AJ129" i="1" s="1"/>
  <c r="AF130" i="1" a="1"/>
  <c r="AF130" i="1" s="1"/>
  <c r="AG130" i="1" s="1"/>
  <c r="AF131" i="1" a="1"/>
  <c r="AF131" i="1" s="1"/>
  <c r="AJ131" i="1" s="1"/>
  <c r="AF132" i="1" a="1"/>
  <c r="AF132" i="1" s="1"/>
  <c r="AG132" i="1" s="1"/>
  <c r="AF133" i="1" a="1"/>
  <c r="AF133" i="1" s="1"/>
  <c r="AJ133" i="1" s="1"/>
  <c r="AF134" i="1" a="1"/>
  <c r="AF134" i="1" s="1"/>
  <c r="AG134" i="1" s="1"/>
  <c r="AF135" i="1" a="1"/>
  <c r="AF135" i="1" s="1"/>
  <c r="AJ135" i="1" s="1"/>
  <c r="AF136" i="1" a="1"/>
  <c r="AF136" i="1" s="1"/>
  <c r="AG136" i="1" s="1"/>
  <c r="AF137" i="1" a="1"/>
  <c r="AF137" i="1" s="1"/>
  <c r="AJ137" i="1" s="1"/>
  <c r="AF138" i="1" a="1"/>
  <c r="AF138" i="1" s="1"/>
  <c r="AG138" i="1" s="1"/>
  <c r="AF139" i="1" a="1"/>
  <c r="AF139" i="1" s="1"/>
  <c r="AJ139" i="1" s="1"/>
  <c r="AF140" i="1" a="1"/>
  <c r="AF140" i="1" s="1"/>
  <c r="AG140" i="1" s="1"/>
  <c r="AF141" i="1" a="1"/>
  <c r="AF141" i="1" s="1"/>
  <c r="AJ141" i="1" s="1"/>
  <c r="AF142" i="1" a="1"/>
  <c r="AF142" i="1" s="1"/>
  <c r="AG142" i="1" s="1"/>
  <c r="AF143" i="1" a="1"/>
  <c r="AF143" i="1" s="1"/>
  <c r="AJ143" i="1" s="1"/>
  <c r="AF144" i="1" a="1"/>
  <c r="AF144" i="1" s="1"/>
  <c r="AG144" i="1" s="1"/>
  <c r="AF145" i="1" a="1"/>
  <c r="AF145" i="1" s="1"/>
  <c r="AJ145" i="1" s="1"/>
  <c r="AF146" i="1" a="1"/>
  <c r="AF146" i="1" s="1"/>
  <c r="AG146" i="1" s="1"/>
  <c r="AF147" i="1" a="1"/>
  <c r="AF147" i="1" s="1"/>
  <c r="AJ147" i="1" s="1"/>
  <c r="AF148" i="1" a="1"/>
  <c r="AF148" i="1" s="1"/>
  <c r="AG148" i="1" s="1"/>
  <c r="AF149" i="1" a="1"/>
  <c r="AF149" i="1" s="1"/>
  <c r="AJ149" i="1" s="1"/>
  <c r="AF150" i="1" a="1"/>
  <c r="AF150" i="1" s="1"/>
  <c r="AG150" i="1" s="1"/>
  <c r="AF151" i="1" a="1"/>
  <c r="AF151" i="1" s="1"/>
  <c r="AJ151" i="1" s="1"/>
  <c r="AF152" i="1" a="1"/>
  <c r="AF152" i="1" s="1"/>
  <c r="AG152" i="1" s="1"/>
  <c r="AF153" i="1" a="1"/>
  <c r="AF153" i="1" s="1"/>
  <c r="AJ153" i="1" s="1"/>
  <c r="AF154" i="1" a="1"/>
  <c r="AF154" i="1" s="1"/>
  <c r="AG154" i="1" s="1"/>
  <c r="AF155" i="1" a="1"/>
  <c r="AF155" i="1" s="1"/>
  <c r="AJ155" i="1" s="1"/>
  <c r="AF156" i="1" a="1"/>
  <c r="AF156" i="1" s="1"/>
  <c r="AG156" i="1" s="1"/>
  <c r="AF157" i="1" a="1"/>
  <c r="AF157" i="1" s="1"/>
  <c r="AJ157" i="1" s="1"/>
  <c r="AF158" i="1" a="1"/>
  <c r="AF158" i="1" s="1"/>
  <c r="AG158" i="1" s="1"/>
  <c r="AF159" i="1" a="1"/>
  <c r="AF159" i="1" s="1"/>
  <c r="AJ159" i="1" s="1"/>
  <c r="AF160" i="1" a="1"/>
  <c r="AF160" i="1" s="1"/>
  <c r="AJ160" i="1" s="1"/>
  <c r="AF161" i="1" a="1"/>
  <c r="AF161" i="1" s="1"/>
  <c r="AJ161" i="1" s="1"/>
  <c r="AF162" i="1" a="1"/>
  <c r="AF162" i="1" s="1"/>
  <c r="AJ162" i="1" s="1"/>
  <c r="AF163" i="1" a="1"/>
  <c r="AF163" i="1" s="1"/>
  <c r="AJ163" i="1" s="1"/>
  <c r="AF164" i="1" a="1"/>
  <c r="AF164" i="1" s="1"/>
  <c r="AJ164" i="1" s="1"/>
  <c r="AF165" i="1" a="1"/>
  <c r="AF165" i="1" s="1"/>
  <c r="AJ165" i="1" s="1"/>
  <c r="AF166" i="1" a="1"/>
  <c r="AF166" i="1" s="1"/>
  <c r="AJ166" i="1" s="1"/>
  <c r="AF167" i="1" a="1"/>
  <c r="AF167" i="1" s="1"/>
  <c r="AJ167" i="1" s="1"/>
  <c r="AF168" i="1" a="1"/>
  <c r="AF168" i="1" s="1"/>
  <c r="AJ168" i="1" s="1"/>
  <c r="AF169" i="1" a="1"/>
  <c r="AF169" i="1" s="1"/>
  <c r="AJ169" i="1" s="1"/>
  <c r="AF170" i="1" a="1"/>
  <c r="AF170" i="1" s="1"/>
  <c r="AJ170" i="1" s="1"/>
  <c r="AF171" i="1" a="1"/>
  <c r="AF171" i="1" s="1"/>
  <c r="AJ171" i="1" s="1"/>
  <c r="AF172" i="1" a="1"/>
  <c r="AF172" i="1" s="1"/>
  <c r="AJ172" i="1" s="1"/>
  <c r="AF173" i="1" a="1"/>
  <c r="AF173" i="1" s="1"/>
  <c r="AJ173" i="1" s="1"/>
  <c r="AF174" i="1" a="1"/>
  <c r="AF174" i="1" s="1"/>
  <c r="AJ174" i="1" s="1"/>
  <c r="AF175" i="1" a="1"/>
  <c r="AF175" i="1" s="1"/>
  <c r="AJ175" i="1" s="1"/>
  <c r="AF176" i="1" a="1"/>
  <c r="AF176" i="1" s="1"/>
  <c r="AJ176" i="1" s="1"/>
  <c r="AF177" i="1" a="1"/>
  <c r="AF177" i="1" s="1"/>
  <c r="AJ177" i="1" s="1"/>
  <c r="AF178" i="1" a="1"/>
  <c r="AF178" i="1" s="1"/>
  <c r="AJ178" i="1" s="1"/>
  <c r="AF179" i="1" a="1"/>
  <c r="AF179" i="1" s="1"/>
  <c r="AJ179" i="1" s="1"/>
  <c r="AF180" i="1" a="1"/>
  <c r="AF180" i="1" s="1"/>
  <c r="AJ180" i="1" s="1"/>
  <c r="AF181" i="1" a="1"/>
  <c r="AF181" i="1" s="1"/>
  <c r="AJ181" i="1" s="1"/>
  <c r="AF182" i="1" a="1"/>
  <c r="AF182" i="1" s="1"/>
  <c r="AJ182" i="1" s="1"/>
  <c r="AF183" i="1" a="1"/>
  <c r="AF183" i="1" s="1"/>
  <c r="AJ183" i="1" s="1"/>
  <c r="AF184" i="1" a="1"/>
  <c r="AF184" i="1" s="1"/>
  <c r="AJ184" i="1" s="1"/>
  <c r="AF185" i="1" a="1"/>
  <c r="AF185" i="1" s="1"/>
  <c r="AJ185" i="1" s="1"/>
  <c r="AF186" i="1" a="1"/>
  <c r="AF186" i="1" s="1"/>
  <c r="AJ186" i="1" s="1"/>
  <c r="AF187" i="1" a="1"/>
  <c r="AF187" i="1" s="1"/>
  <c r="AJ187" i="1" s="1"/>
  <c r="AF188" i="1" a="1"/>
  <c r="AF188" i="1" s="1"/>
  <c r="AJ188" i="1" s="1"/>
  <c r="AF189" i="1" a="1"/>
  <c r="AF189" i="1" s="1"/>
  <c r="AJ189" i="1" s="1"/>
  <c r="AF190" i="1" a="1"/>
  <c r="AF190" i="1" s="1"/>
  <c r="AJ190" i="1" s="1"/>
  <c r="AF191" i="1" a="1"/>
  <c r="AF191" i="1" s="1"/>
  <c r="AJ191" i="1" s="1"/>
  <c r="AF192" i="1" a="1"/>
  <c r="AF192" i="1" s="1"/>
  <c r="AJ192" i="1" s="1"/>
  <c r="AF193" i="1" a="1"/>
  <c r="AF193" i="1" s="1"/>
  <c r="AJ193" i="1" s="1"/>
  <c r="AF194" i="1" a="1"/>
  <c r="AF194" i="1" s="1"/>
  <c r="AJ194" i="1" s="1"/>
  <c r="AF195" i="1" a="1"/>
  <c r="AF195" i="1" s="1"/>
  <c r="AJ195" i="1" s="1"/>
  <c r="AF196" i="1" a="1"/>
  <c r="AF196" i="1" s="1"/>
  <c r="AJ196" i="1" s="1"/>
  <c r="AF197" i="1" a="1"/>
  <c r="AF197" i="1" s="1"/>
  <c r="AJ197" i="1" s="1"/>
  <c r="AF198" i="1" a="1"/>
  <c r="AF198" i="1" s="1"/>
  <c r="AJ198" i="1" s="1"/>
  <c r="AF199" i="1" a="1"/>
  <c r="AF199" i="1" s="1"/>
  <c r="AJ199" i="1" s="1"/>
  <c r="AF200" i="1" a="1"/>
  <c r="AF200" i="1" s="1"/>
  <c r="AJ200" i="1" s="1"/>
  <c r="AF201" i="1" a="1"/>
  <c r="AF201" i="1" s="1"/>
  <c r="AJ201" i="1" s="1"/>
  <c r="AF202" i="1" a="1"/>
  <c r="AF202" i="1" s="1"/>
  <c r="AJ202" i="1" s="1"/>
  <c r="AF203" i="1" a="1"/>
  <c r="AF203" i="1" s="1"/>
  <c r="AJ203" i="1" s="1"/>
  <c r="AF204" i="1" a="1"/>
  <c r="AF204" i="1" s="1"/>
  <c r="AJ204" i="1" s="1"/>
  <c r="AF205" i="1" a="1"/>
  <c r="AF205" i="1" s="1"/>
  <c r="AJ205" i="1" s="1"/>
  <c r="AF206" i="1" a="1"/>
  <c r="AF206" i="1" s="1"/>
  <c r="AJ206" i="1" s="1"/>
  <c r="AF207" i="1" a="1"/>
  <c r="AF207" i="1" s="1"/>
  <c r="AJ207" i="1" s="1"/>
  <c r="AF208" i="1" a="1"/>
  <c r="AF208" i="1" s="1"/>
  <c r="AJ208" i="1" s="1"/>
  <c r="AE5" i="1" a="1"/>
  <c r="AE5" i="1" s="1"/>
  <c r="W5" i="1" a="1"/>
  <c r="W5" i="1" s="1"/>
  <c r="W6" i="1" a="1"/>
  <c r="W6" i="1" s="1"/>
  <c r="W7" i="1" a="1"/>
  <c r="W7" i="1" s="1"/>
  <c r="W8" i="1" a="1"/>
  <c r="W8" i="1" s="1"/>
  <c r="W9" i="1" a="1"/>
  <c r="W9" i="1" s="1"/>
  <c r="W10" i="1" a="1"/>
  <c r="W10" i="1" s="1"/>
  <c r="W11" i="1" a="1"/>
  <c r="W11" i="1" s="1"/>
  <c r="W12" i="1" a="1"/>
  <c r="W12" i="1" s="1"/>
  <c r="W13" i="1" a="1"/>
  <c r="W13" i="1" s="1"/>
  <c r="W14" i="1" a="1"/>
  <c r="W14" i="1" s="1"/>
  <c r="W15" i="1" a="1"/>
  <c r="W15" i="1" s="1"/>
  <c r="W16" i="1" a="1"/>
  <c r="W16" i="1" s="1"/>
  <c r="W17" i="1" a="1"/>
  <c r="W17" i="1" s="1"/>
  <c r="W18" i="1" a="1"/>
  <c r="W18" i="1" s="1"/>
  <c r="W19" i="1" a="1"/>
  <c r="W19" i="1" s="1"/>
  <c r="W20" i="1" a="1"/>
  <c r="W20" i="1" s="1"/>
  <c r="W21" i="1" a="1"/>
  <c r="W21" i="1" s="1"/>
  <c r="W22" i="1" a="1"/>
  <c r="W22" i="1" s="1"/>
  <c r="W23" i="1" a="1"/>
  <c r="W23" i="1" s="1"/>
  <c r="W24" i="1" a="1"/>
  <c r="W24" i="1" s="1"/>
  <c r="W25" i="1" a="1"/>
  <c r="W25" i="1" s="1"/>
  <c r="W26" i="1" a="1"/>
  <c r="W26" i="1" s="1"/>
  <c r="W27" i="1" a="1"/>
  <c r="W27" i="1" s="1"/>
  <c r="W28" i="1" a="1"/>
  <c r="W28" i="1" s="1"/>
  <c r="W29" i="1" a="1"/>
  <c r="W29" i="1" s="1"/>
  <c r="W30" i="1" a="1"/>
  <c r="W30" i="1" s="1"/>
  <c r="W31" i="1" a="1"/>
  <c r="W31" i="1" s="1"/>
  <c r="W32" i="1" a="1"/>
  <c r="W32" i="1" s="1"/>
  <c r="W33" i="1" a="1"/>
  <c r="W33" i="1" s="1"/>
  <c r="W34" i="1" a="1"/>
  <c r="W34" i="1" s="1"/>
  <c r="W35" i="1" a="1"/>
  <c r="W35" i="1" s="1"/>
  <c r="W36" i="1" a="1"/>
  <c r="W36" i="1" s="1"/>
  <c r="W37" i="1" a="1"/>
  <c r="W37" i="1" s="1"/>
  <c r="W38" i="1" a="1"/>
  <c r="W38" i="1" s="1"/>
  <c r="W39" i="1" a="1"/>
  <c r="W39" i="1" s="1"/>
  <c r="W40" i="1" a="1"/>
  <c r="W40" i="1" s="1"/>
  <c r="W41" i="1" a="1"/>
  <c r="W41" i="1" s="1"/>
  <c r="W42" i="1" a="1"/>
  <c r="W42" i="1" s="1"/>
  <c r="W43" i="1" a="1"/>
  <c r="W43" i="1" s="1"/>
  <c r="W44" i="1" a="1"/>
  <c r="W44" i="1" s="1"/>
  <c r="W45" i="1" a="1"/>
  <c r="W45" i="1" s="1"/>
  <c r="W46" i="1" a="1"/>
  <c r="W46" i="1" s="1"/>
  <c r="W47" i="1" a="1"/>
  <c r="W47" i="1" s="1"/>
  <c r="W48" i="1" a="1"/>
  <c r="W48" i="1" s="1"/>
  <c r="W49" i="1" a="1"/>
  <c r="W49" i="1" s="1"/>
  <c r="W50" i="1" a="1"/>
  <c r="W50" i="1" s="1"/>
  <c r="W51" i="1" a="1"/>
  <c r="W51" i="1" s="1"/>
  <c r="W52" i="1" a="1"/>
  <c r="W52" i="1" s="1"/>
  <c r="W53" i="1" a="1"/>
  <c r="W53" i="1" s="1"/>
  <c r="W54" i="1" a="1"/>
  <c r="W54" i="1" s="1"/>
  <c r="W55" i="1" a="1"/>
  <c r="W55" i="1" s="1"/>
  <c r="W56" i="1" a="1"/>
  <c r="W56" i="1" s="1"/>
  <c r="W57" i="1" a="1"/>
  <c r="W57" i="1" s="1"/>
  <c r="W58" i="1" a="1"/>
  <c r="W58" i="1" s="1"/>
  <c r="W59" i="1" a="1"/>
  <c r="W59" i="1" s="1"/>
  <c r="W60" i="1" a="1"/>
  <c r="W60" i="1" s="1"/>
  <c r="W61" i="1" a="1"/>
  <c r="W61" i="1" s="1"/>
  <c r="W62" i="1" a="1"/>
  <c r="W62" i="1" s="1"/>
  <c r="W63" i="1" a="1"/>
  <c r="W63" i="1" s="1"/>
  <c r="W64" i="1" a="1"/>
  <c r="W64" i="1" s="1"/>
  <c r="W65" i="1" a="1"/>
  <c r="W65" i="1" s="1"/>
  <c r="W66" i="1" a="1"/>
  <c r="W66" i="1" s="1"/>
  <c r="W67" i="1" a="1"/>
  <c r="W67" i="1" s="1"/>
  <c r="W68" i="1" a="1"/>
  <c r="W68" i="1" s="1"/>
  <c r="W69" i="1" a="1"/>
  <c r="W69" i="1" s="1"/>
  <c r="W70" i="1" a="1"/>
  <c r="W70" i="1" s="1"/>
  <c r="W71" i="1" a="1"/>
  <c r="W71" i="1" s="1"/>
  <c r="W72" i="1" a="1"/>
  <c r="W72" i="1" s="1"/>
  <c r="W73" i="1" a="1"/>
  <c r="W73" i="1" s="1"/>
  <c r="W74" i="1" a="1"/>
  <c r="W74" i="1" s="1"/>
  <c r="W75" i="1" a="1"/>
  <c r="W75" i="1" s="1"/>
  <c r="W76" i="1" a="1"/>
  <c r="W76" i="1" s="1"/>
  <c r="W77" i="1" a="1"/>
  <c r="W77" i="1" s="1"/>
  <c r="W78" i="1" a="1"/>
  <c r="W78" i="1" s="1"/>
  <c r="W79" i="1" a="1"/>
  <c r="W79" i="1" s="1"/>
  <c r="W80" i="1" a="1"/>
  <c r="W80" i="1" s="1"/>
  <c r="W81" i="1" a="1"/>
  <c r="W81" i="1" s="1"/>
  <c r="W82" i="1" a="1"/>
  <c r="W82" i="1" s="1"/>
  <c r="W83" i="1" a="1"/>
  <c r="W83" i="1" s="1"/>
  <c r="W84" i="1" a="1"/>
  <c r="W84" i="1" s="1"/>
  <c r="W85" i="1" a="1"/>
  <c r="W85" i="1" s="1"/>
  <c r="W86" i="1" a="1"/>
  <c r="W86" i="1" s="1"/>
  <c r="W87" i="1" a="1"/>
  <c r="W87" i="1" s="1"/>
  <c r="W88" i="1" a="1"/>
  <c r="W88" i="1" s="1"/>
  <c r="W89" i="1" a="1"/>
  <c r="W89" i="1" s="1"/>
  <c r="W90" i="1" a="1"/>
  <c r="W90" i="1" s="1"/>
  <c r="W91" i="1" a="1"/>
  <c r="W91" i="1" s="1"/>
  <c r="W92" i="1" a="1"/>
  <c r="W92" i="1" s="1"/>
  <c r="W93" i="1" a="1"/>
  <c r="W93" i="1" s="1"/>
  <c r="W94" i="1" a="1"/>
  <c r="W94" i="1" s="1"/>
  <c r="W95" i="1" a="1"/>
  <c r="W95" i="1" s="1"/>
  <c r="W96" i="1" a="1"/>
  <c r="W96" i="1" s="1"/>
  <c r="W97" i="1" a="1"/>
  <c r="W97" i="1" s="1"/>
  <c r="W98" i="1" a="1"/>
  <c r="W98" i="1" s="1"/>
  <c r="W99" i="1" a="1"/>
  <c r="W99" i="1" s="1"/>
  <c r="W100" i="1" a="1"/>
  <c r="W100" i="1" s="1"/>
  <c r="W101" i="1" a="1"/>
  <c r="W101" i="1" s="1"/>
  <c r="W102" i="1" a="1"/>
  <c r="W102" i="1" s="1"/>
  <c r="W103" i="1" a="1"/>
  <c r="W103" i="1" s="1"/>
  <c r="W104" i="1" a="1"/>
  <c r="W104" i="1" s="1"/>
  <c r="W105" i="1" a="1"/>
  <c r="W105" i="1" s="1"/>
  <c r="W106" i="1" a="1"/>
  <c r="W106" i="1" s="1"/>
  <c r="W107" i="1" a="1"/>
  <c r="W107" i="1" s="1"/>
  <c r="W108" i="1" a="1"/>
  <c r="W108" i="1" s="1"/>
  <c r="W109" i="1" a="1"/>
  <c r="W109" i="1" s="1"/>
  <c r="W110" i="1" a="1"/>
  <c r="W110" i="1" s="1"/>
  <c r="W111" i="1" a="1"/>
  <c r="W111" i="1" s="1"/>
  <c r="W112" i="1" a="1"/>
  <c r="W112" i="1" s="1"/>
  <c r="W113" i="1" a="1"/>
  <c r="W113" i="1" s="1"/>
  <c r="W114" i="1" a="1"/>
  <c r="W114" i="1" s="1"/>
  <c r="W115" i="1" a="1"/>
  <c r="W115" i="1" s="1"/>
  <c r="W116" i="1" a="1"/>
  <c r="W116" i="1" s="1"/>
  <c r="W117" i="1" a="1"/>
  <c r="W117" i="1" s="1"/>
  <c r="W118" i="1" a="1"/>
  <c r="W118" i="1" s="1"/>
  <c r="W119" i="1" a="1"/>
  <c r="W119" i="1" s="1"/>
  <c r="W120" i="1" a="1"/>
  <c r="W120" i="1" s="1"/>
  <c r="W121" i="1" a="1"/>
  <c r="W121" i="1" s="1"/>
  <c r="W122" i="1" a="1"/>
  <c r="W122" i="1" s="1"/>
  <c r="W123" i="1" a="1"/>
  <c r="W123" i="1" s="1"/>
  <c r="W124" i="1" a="1"/>
  <c r="W124" i="1" s="1"/>
  <c r="W125" i="1" a="1"/>
  <c r="W125" i="1" s="1"/>
  <c r="W126" i="1" a="1"/>
  <c r="W126" i="1" s="1"/>
  <c r="W127" i="1" a="1"/>
  <c r="W127" i="1" s="1"/>
  <c r="W128" i="1" a="1"/>
  <c r="W128" i="1" s="1"/>
  <c r="W129" i="1" a="1"/>
  <c r="W129" i="1" s="1"/>
  <c r="W130" i="1" a="1"/>
  <c r="W130" i="1" s="1"/>
  <c r="W131" i="1" a="1"/>
  <c r="W131" i="1" s="1"/>
  <c r="W132" i="1" a="1"/>
  <c r="W132" i="1" s="1"/>
  <c r="W133" i="1" a="1"/>
  <c r="W133" i="1" s="1"/>
  <c r="W134" i="1" a="1"/>
  <c r="W134" i="1" s="1"/>
  <c r="W135" i="1" a="1"/>
  <c r="W135" i="1" s="1"/>
  <c r="W136" i="1" a="1"/>
  <c r="W136" i="1" s="1"/>
  <c r="W137" i="1" a="1"/>
  <c r="W137" i="1" s="1"/>
  <c r="W138" i="1" a="1"/>
  <c r="W138" i="1" s="1"/>
  <c r="W139" i="1" a="1"/>
  <c r="W139" i="1" s="1"/>
  <c r="W140" i="1" a="1"/>
  <c r="W140" i="1" s="1"/>
  <c r="W141" i="1" a="1"/>
  <c r="W141" i="1" s="1"/>
  <c r="W142" i="1" a="1"/>
  <c r="W142" i="1" s="1"/>
  <c r="W143" i="1" a="1"/>
  <c r="W143" i="1" s="1"/>
  <c r="W144" i="1" a="1"/>
  <c r="W144" i="1" s="1"/>
  <c r="W145" i="1" a="1"/>
  <c r="W145" i="1" s="1"/>
  <c r="W146" i="1" a="1"/>
  <c r="W146" i="1" s="1"/>
  <c r="W147" i="1" a="1"/>
  <c r="W147" i="1" s="1"/>
  <c r="W148" i="1" a="1"/>
  <c r="W148" i="1" s="1"/>
  <c r="W149" i="1" a="1"/>
  <c r="W149" i="1" s="1"/>
  <c r="W150" i="1" a="1"/>
  <c r="W150" i="1" s="1"/>
  <c r="W151" i="1" a="1"/>
  <c r="W151" i="1" s="1"/>
  <c r="W152" i="1" a="1"/>
  <c r="W152" i="1" s="1"/>
  <c r="W153" i="1" a="1"/>
  <c r="W153" i="1" s="1"/>
  <c r="W154" i="1" a="1"/>
  <c r="W154" i="1" s="1"/>
  <c r="W155" i="1" a="1"/>
  <c r="W155" i="1" s="1"/>
  <c r="W156" i="1" a="1"/>
  <c r="W156" i="1" s="1"/>
  <c r="W157" i="1" a="1"/>
  <c r="W157" i="1" s="1"/>
  <c r="W158" i="1" a="1"/>
  <c r="W158" i="1" s="1"/>
  <c r="W159" i="1" a="1"/>
  <c r="W159" i="1" s="1"/>
  <c r="W160" i="1" a="1"/>
  <c r="W160" i="1" s="1"/>
  <c r="W161" i="1" a="1"/>
  <c r="W161" i="1" s="1"/>
  <c r="W162" i="1" a="1"/>
  <c r="W162" i="1" s="1"/>
  <c r="W163" i="1" a="1"/>
  <c r="W163" i="1" s="1"/>
  <c r="W164" i="1" a="1"/>
  <c r="W164" i="1" s="1"/>
  <c r="W165" i="1" a="1"/>
  <c r="W165" i="1" s="1"/>
  <c r="W166" i="1" a="1"/>
  <c r="W166" i="1" s="1"/>
  <c r="W167" i="1" a="1"/>
  <c r="W167" i="1" s="1"/>
  <c r="W168" i="1" a="1"/>
  <c r="W168" i="1" s="1"/>
  <c r="W169" i="1" a="1"/>
  <c r="W169" i="1" s="1"/>
  <c r="W170" i="1" a="1"/>
  <c r="W170" i="1" s="1"/>
  <c r="W171" i="1" a="1"/>
  <c r="W171" i="1" s="1"/>
  <c r="W172" i="1" a="1"/>
  <c r="W172" i="1" s="1"/>
  <c r="W173" i="1" a="1"/>
  <c r="W173" i="1" s="1"/>
  <c r="W174" i="1" a="1"/>
  <c r="W174" i="1" s="1"/>
  <c r="W175" i="1" a="1"/>
  <c r="W175" i="1" s="1"/>
  <c r="W176" i="1" a="1"/>
  <c r="W176" i="1" s="1"/>
  <c r="W177" i="1" a="1"/>
  <c r="W177" i="1" s="1"/>
  <c r="W178" i="1" a="1"/>
  <c r="W178" i="1" s="1"/>
  <c r="W179" i="1" a="1"/>
  <c r="W179" i="1" s="1"/>
  <c r="W180" i="1" a="1"/>
  <c r="W180" i="1" s="1"/>
  <c r="W181" i="1" a="1"/>
  <c r="W181" i="1" s="1"/>
  <c r="W182" i="1" a="1"/>
  <c r="W182" i="1" s="1"/>
  <c r="W183" i="1" a="1"/>
  <c r="W183" i="1" s="1"/>
  <c r="W184" i="1" a="1"/>
  <c r="W184" i="1" s="1"/>
  <c r="W185" i="1" a="1"/>
  <c r="W185" i="1" s="1"/>
  <c r="W186" i="1" a="1"/>
  <c r="W186" i="1" s="1"/>
  <c r="W187" i="1" a="1"/>
  <c r="W187" i="1" s="1"/>
  <c r="W188" i="1" a="1"/>
  <c r="W188" i="1" s="1"/>
  <c r="W189" i="1" a="1"/>
  <c r="W189" i="1" s="1"/>
  <c r="W190" i="1" a="1"/>
  <c r="W190" i="1" s="1"/>
  <c r="W191" i="1" a="1"/>
  <c r="W191" i="1" s="1"/>
  <c r="W192" i="1" a="1"/>
  <c r="W192" i="1" s="1"/>
  <c r="W193" i="1" a="1"/>
  <c r="W193" i="1" s="1"/>
  <c r="W194" i="1" a="1"/>
  <c r="W194" i="1" s="1"/>
  <c r="W195" i="1" a="1"/>
  <c r="W195" i="1" s="1"/>
  <c r="W196" i="1" a="1"/>
  <c r="W196" i="1" s="1"/>
  <c r="W197" i="1" a="1"/>
  <c r="W197" i="1" s="1"/>
  <c r="W198" i="1" a="1"/>
  <c r="W198" i="1" s="1"/>
  <c r="W199" i="1" a="1"/>
  <c r="W199" i="1" s="1"/>
  <c r="W200" i="1" a="1"/>
  <c r="W200" i="1" s="1"/>
  <c r="W201" i="1" a="1"/>
  <c r="W201" i="1" s="1"/>
  <c r="W202" i="1" a="1"/>
  <c r="W202" i="1" s="1"/>
  <c r="W203" i="1" a="1"/>
  <c r="W203" i="1" s="1"/>
  <c r="W204" i="1" a="1"/>
  <c r="W204" i="1" s="1"/>
  <c r="W205" i="1" a="1"/>
  <c r="W205" i="1" s="1"/>
  <c r="W206" i="1" a="1"/>
  <c r="W206" i="1" s="1"/>
  <c r="W207" i="1" a="1"/>
  <c r="W207" i="1" s="1"/>
  <c r="W208" i="1" a="1"/>
  <c r="W208" i="1" s="1"/>
  <c r="V5" i="1" a="1"/>
  <c r="V5" i="1" s="1"/>
  <c r="V6" i="1" a="1"/>
  <c r="V6" i="1" s="1"/>
  <c r="V7" i="1" a="1"/>
  <c r="V7" i="1" s="1"/>
  <c r="V8" i="1" a="1"/>
  <c r="V8" i="1" s="1"/>
  <c r="V9" i="1" a="1"/>
  <c r="V9" i="1" s="1"/>
  <c r="V10" i="1" a="1"/>
  <c r="V10" i="1" s="1"/>
  <c r="V11" i="1" a="1"/>
  <c r="V11" i="1" s="1"/>
  <c r="V12" i="1" a="1"/>
  <c r="V12" i="1" s="1"/>
  <c r="V13" i="1" a="1"/>
  <c r="V13" i="1" s="1"/>
  <c r="V14" i="1" a="1"/>
  <c r="V14" i="1" s="1"/>
  <c r="V15" i="1" a="1"/>
  <c r="V15" i="1" s="1"/>
  <c r="V16" i="1" a="1"/>
  <c r="V16" i="1" s="1"/>
  <c r="V17" i="1" a="1"/>
  <c r="V17" i="1" s="1"/>
  <c r="V18" i="1" a="1"/>
  <c r="V18" i="1" s="1"/>
  <c r="V19" i="1" a="1"/>
  <c r="V19" i="1" s="1"/>
  <c r="V20" i="1" a="1"/>
  <c r="V20" i="1" s="1"/>
  <c r="V21" i="1" a="1"/>
  <c r="V21" i="1" s="1"/>
  <c r="V22" i="1" a="1"/>
  <c r="V22" i="1" s="1"/>
  <c r="V23" i="1" a="1"/>
  <c r="V23" i="1" s="1"/>
  <c r="V24" i="1" a="1"/>
  <c r="V24" i="1" s="1"/>
  <c r="V25" i="1" a="1"/>
  <c r="V25" i="1" s="1"/>
  <c r="V26" i="1" a="1"/>
  <c r="V26" i="1" s="1"/>
  <c r="V27" i="1" a="1"/>
  <c r="V27" i="1" s="1"/>
  <c r="V28" i="1" a="1"/>
  <c r="V28" i="1" s="1"/>
  <c r="V29" i="1" a="1"/>
  <c r="V29" i="1" s="1"/>
  <c r="V30" i="1" a="1"/>
  <c r="V30" i="1" s="1"/>
  <c r="V31" i="1" a="1"/>
  <c r="V31" i="1" s="1"/>
  <c r="V32" i="1" a="1"/>
  <c r="V32" i="1" s="1"/>
  <c r="V33" i="1" a="1"/>
  <c r="V33" i="1" s="1"/>
  <c r="V34" i="1" a="1"/>
  <c r="V34" i="1" s="1"/>
  <c r="V35" i="1" a="1"/>
  <c r="V35" i="1" s="1"/>
  <c r="V36" i="1" a="1"/>
  <c r="V36" i="1" s="1"/>
  <c r="V37" i="1" a="1"/>
  <c r="V37" i="1" s="1"/>
  <c r="V38" i="1" a="1"/>
  <c r="V38" i="1" s="1"/>
  <c r="V39" i="1" a="1"/>
  <c r="V39" i="1" s="1"/>
  <c r="V40" i="1" a="1"/>
  <c r="V40" i="1" s="1"/>
  <c r="V41" i="1" a="1"/>
  <c r="V41" i="1" s="1"/>
  <c r="V42" i="1" a="1"/>
  <c r="V42" i="1" s="1"/>
  <c r="V43" i="1" a="1"/>
  <c r="V43" i="1" s="1"/>
  <c r="V44" i="1" a="1"/>
  <c r="V44" i="1" s="1"/>
  <c r="V45" i="1" a="1"/>
  <c r="V45" i="1" s="1"/>
  <c r="V46" i="1" a="1"/>
  <c r="V46" i="1" s="1"/>
  <c r="V47" i="1" a="1"/>
  <c r="V47" i="1" s="1"/>
  <c r="V48" i="1" a="1"/>
  <c r="V48" i="1" s="1"/>
  <c r="V49" i="1" a="1"/>
  <c r="V49" i="1" s="1"/>
  <c r="V50" i="1" a="1"/>
  <c r="V50" i="1" s="1"/>
  <c r="V51" i="1" a="1"/>
  <c r="V51" i="1" s="1"/>
  <c r="V52" i="1" a="1"/>
  <c r="V52" i="1" s="1"/>
  <c r="V53" i="1" a="1"/>
  <c r="V53" i="1" s="1"/>
  <c r="V54" i="1" a="1"/>
  <c r="V54" i="1" s="1"/>
  <c r="V55" i="1" a="1"/>
  <c r="V55" i="1" s="1"/>
  <c r="V56" i="1" a="1"/>
  <c r="V56" i="1" s="1"/>
  <c r="V57" i="1" a="1"/>
  <c r="V57" i="1" s="1"/>
  <c r="V58" i="1" a="1"/>
  <c r="V58" i="1" s="1"/>
  <c r="V59" i="1" a="1"/>
  <c r="V59" i="1" s="1"/>
  <c r="V60" i="1" a="1"/>
  <c r="V60" i="1" s="1"/>
  <c r="V61" i="1" a="1"/>
  <c r="V61" i="1" s="1"/>
  <c r="V62" i="1" a="1"/>
  <c r="V62" i="1" s="1"/>
  <c r="V63" i="1" a="1"/>
  <c r="V63" i="1" s="1"/>
  <c r="V64" i="1" a="1"/>
  <c r="V64" i="1" s="1"/>
  <c r="V65" i="1" a="1"/>
  <c r="V65" i="1" s="1"/>
  <c r="V66" i="1" a="1"/>
  <c r="V66" i="1" s="1"/>
  <c r="V67" i="1" a="1"/>
  <c r="V67" i="1" s="1"/>
  <c r="V68" i="1" a="1"/>
  <c r="V68" i="1" s="1"/>
  <c r="V69" i="1" a="1"/>
  <c r="V69" i="1" s="1"/>
  <c r="V70" i="1" a="1"/>
  <c r="V70" i="1" s="1"/>
  <c r="V71" i="1" a="1"/>
  <c r="V71" i="1" s="1"/>
  <c r="V72" i="1" a="1"/>
  <c r="V72" i="1" s="1"/>
  <c r="V73" i="1" a="1"/>
  <c r="V73" i="1" s="1"/>
  <c r="V74" i="1" a="1"/>
  <c r="V74" i="1" s="1"/>
  <c r="V75" i="1" a="1"/>
  <c r="V75" i="1" s="1"/>
  <c r="V76" i="1" a="1"/>
  <c r="V76" i="1" s="1"/>
  <c r="V77" i="1" a="1"/>
  <c r="V77" i="1" s="1"/>
  <c r="V78" i="1" a="1"/>
  <c r="V78" i="1" s="1"/>
  <c r="V79" i="1" a="1"/>
  <c r="V79" i="1" s="1"/>
  <c r="V80" i="1" a="1"/>
  <c r="V80" i="1" s="1"/>
  <c r="V81" i="1" a="1"/>
  <c r="V81" i="1" s="1"/>
  <c r="V82" i="1" a="1"/>
  <c r="V82" i="1" s="1"/>
  <c r="V83" i="1" a="1"/>
  <c r="V83" i="1" s="1"/>
  <c r="V84" i="1" a="1"/>
  <c r="V84" i="1" s="1"/>
  <c r="V85" i="1" a="1"/>
  <c r="V85" i="1" s="1"/>
  <c r="V86" i="1" a="1"/>
  <c r="V86" i="1" s="1"/>
  <c r="V87" i="1" a="1"/>
  <c r="V87" i="1" s="1"/>
  <c r="V88" i="1" a="1"/>
  <c r="V88" i="1" s="1"/>
  <c r="V89" i="1" a="1"/>
  <c r="V89" i="1" s="1"/>
  <c r="V90" i="1" a="1"/>
  <c r="V90" i="1" s="1"/>
  <c r="V91" i="1" a="1"/>
  <c r="V91" i="1" s="1"/>
  <c r="V92" i="1" a="1"/>
  <c r="V92" i="1" s="1"/>
  <c r="V93" i="1" a="1"/>
  <c r="V93" i="1" s="1"/>
  <c r="V94" i="1" a="1"/>
  <c r="V94" i="1" s="1"/>
  <c r="V95" i="1" a="1"/>
  <c r="V95" i="1" s="1"/>
  <c r="V96" i="1" a="1"/>
  <c r="V96" i="1" s="1"/>
  <c r="V97" i="1" a="1"/>
  <c r="V97" i="1" s="1"/>
  <c r="V98" i="1" a="1"/>
  <c r="V98" i="1" s="1"/>
  <c r="V99" i="1" a="1"/>
  <c r="V99" i="1" s="1"/>
  <c r="V100" i="1" a="1"/>
  <c r="V100" i="1" s="1"/>
  <c r="V101" i="1" a="1"/>
  <c r="V101" i="1" s="1"/>
  <c r="V102" i="1" a="1"/>
  <c r="V102" i="1" s="1"/>
  <c r="V103" i="1" a="1"/>
  <c r="V103" i="1" s="1"/>
  <c r="V104" i="1" a="1"/>
  <c r="V104" i="1" s="1"/>
  <c r="V105" i="1" a="1"/>
  <c r="V105" i="1" s="1"/>
  <c r="V106" i="1" a="1"/>
  <c r="V106" i="1" s="1"/>
  <c r="V107" i="1" a="1"/>
  <c r="V107" i="1" s="1"/>
  <c r="V108" i="1" a="1"/>
  <c r="V108" i="1" s="1"/>
  <c r="V109" i="1" a="1"/>
  <c r="V109" i="1" s="1"/>
  <c r="V110" i="1" a="1"/>
  <c r="V110" i="1" s="1"/>
  <c r="V111" i="1" a="1"/>
  <c r="V111" i="1" s="1"/>
  <c r="V112" i="1" a="1"/>
  <c r="V112" i="1" s="1"/>
  <c r="V113" i="1" a="1"/>
  <c r="V113" i="1" s="1"/>
  <c r="V114" i="1" a="1"/>
  <c r="V114" i="1" s="1"/>
  <c r="V115" i="1" a="1"/>
  <c r="V115" i="1" s="1"/>
  <c r="V116" i="1" a="1"/>
  <c r="V116" i="1" s="1"/>
  <c r="V117" i="1" a="1"/>
  <c r="V117" i="1" s="1"/>
  <c r="V118" i="1" a="1"/>
  <c r="V118" i="1" s="1"/>
  <c r="V119" i="1" a="1"/>
  <c r="V119" i="1" s="1"/>
  <c r="V120" i="1" a="1"/>
  <c r="V120" i="1" s="1"/>
  <c r="V121" i="1" a="1"/>
  <c r="V121" i="1" s="1"/>
  <c r="V122" i="1" a="1"/>
  <c r="V122" i="1" s="1"/>
  <c r="V123" i="1" a="1"/>
  <c r="V123" i="1" s="1"/>
  <c r="V124" i="1" a="1"/>
  <c r="V124" i="1" s="1"/>
  <c r="V125" i="1" a="1"/>
  <c r="V125" i="1" s="1"/>
  <c r="V126" i="1" a="1"/>
  <c r="V126" i="1" s="1"/>
  <c r="V127" i="1" a="1"/>
  <c r="V127" i="1" s="1"/>
  <c r="V128" i="1" a="1"/>
  <c r="V128" i="1" s="1"/>
  <c r="V129" i="1" a="1"/>
  <c r="V129" i="1" s="1"/>
  <c r="V130" i="1" a="1"/>
  <c r="V130" i="1" s="1"/>
  <c r="V131" i="1" a="1"/>
  <c r="V131" i="1" s="1"/>
  <c r="V132" i="1" a="1"/>
  <c r="V132" i="1" s="1"/>
  <c r="V133" i="1" a="1"/>
  <c r="V133" i="1" s="1"/>
  <c r="V134" i="1" a="1"/>
  <c r="V134" i="1" s="1"/>
  <c r="V135" i="1" a="1"/>
  <c r="V135" i="1" s="1"/>
  <c r="V136" i="1" a="1"/>
  <c r="V136" i="1" s="1"/>
  <c r="V137" i="1" a="1"/>
  <c r="V137" i="1" s="1"/>
  <c r="V138" i="1" a="1"/>
  <c r="V138" i="1" s="1"/>
  <c r="V139" i="1" a="1"/>
  <c r="V139" i="1" s="1"/>
  <c r="V140" i="1" a="1"/>
  <c r="V140" i="1" s="1"/>
  <c r="V141" i="1" a="1"/>
  <c r="V141" i="1" s="1"/>
  <c r="V142" i="1" a="1"/>
  <c r="V142" i="1" s="1"/>
  <c r="V143" i="1" a="1"/>
  <c r="V143" i="1" s="1"/>
  <c r="V144" i="1" a="1"/>
  <c r="V144" i="1" s="1"/>
  <c r="V145" i="1" a="1"/>
  <c r="V145" i="1" s="1"/>
  <c r="V146" i="1" a="1"/>
  <c r="V146" i="1" s="1"/>
  <c r="V147" i="1" a="1"/>
  <c r="V147" i="1" s="1"/>
  <c r="V148" i="1" a="1"/>
  <c r="V148" i="1" s="1"/>
  <c r="V149" i="1" a="1"/>
  <c r="V149" i="1" s="1"/>
  <c r="V150" i="1" a="1"/>
  <c r="V150" i="1" s="1"/>
  <c r="V151" i="1" a="1"/>
  <c r="V151" i="1" s="1"/>
  <c r="V152" i="1" a="1"/>
  <c r="V152" i="1" s="1"/>
  <c r="V153" i="1" a="1"/>
  <c r="V153" i="1" s="1"/>
  <c r="V154" i="1" a="1"/>
  <c r="V154" i="1" s="1"/>
  <c r="V155" i="1" a="1"/>
  <c r="V155" i="1" s="1"/>
  <c r="V156" i="1" a="1"/>
  <c r="V156" i="1" s="1"/>
  <c r="V157" i="1" a="1"/>
  <c r="V157" i="1" s="1"/>
  <c r="V158" i="1" a="1"/>
  <c r="V158" i="1" s="1"/>
  <c r="V159" i="1" a="1"/>
  <c r="V159" i="1" s="1"/>
  <c r="V160" i="1" a="1"/>
  <c r="V160" i="1" s="1"/>
  <c r="V161" i="1" a="1"/>
  <c r="V161" i="1" s="1"/>
  <c r="V162" i="1" a="1"/>
  <c r="V162" i="1" s="1"/>
  <c r="V163" i="1" a="1"/>
  <c r="V163" i="1" s="1"/>
  <c r="V164" i="1" a="1"/>
  <c r="V164" i="1" s="1"/>
  <c r="V165" i="1" a="1"/>
  <c r="V165" i="1" s="1"/>
  <c r="V166" i="1" a="1"/>
  <c r="V166" i="1" s="1"/>
  <c r="V167" i="1" a="1"/>
  <c r="V167" i="1" s="1"/>
  <c r="V168" i="1" a="1"/>
  <c r="V168" i="1" s="1"/>
  <c r="V169" i="1" a="1"/>
  <c r="V169" i="1" s="1"/>
  <c r="V170" i="1" a="1"/>
  <c r="V170" i="1" s="1"/>
  <c r="V171" i="1" a="1"/>
  <c r="V171" i="1" s="1"/>
  <c r="V172" i="1" a="1"/>
  <c r="V172" i="1" s="1"/>
  <c r="V173" i="1" a="1"/>
  <c r="V173" i="1" s="1"/>
  <c r="V174" i="1" a="1"/>
  <c r="V174" i="1" s="1"/>
  <c r="V175" i="1" a="1"/>
  <c r="V175" i="1" s="1"/>
  <c r="V176" i="1" a="1"/>
  <c r="V176" i="1" s="1"/>
  <c r="V177" i="1" a="1"/>
  <c r="V177" i="1" s="1"/>
  <c r="V178" i="1" a="1"/>
  <c r="V178" i="1" s="1"/>
  <c r="V179" i="1" a="1"/>
  <c r="V179" i="1" s="1"/>
  <c r="V180" i="1" a="1"/>
  <c r="V180" i="1" s="1"/>
  <c r="V181" i="1" a="1"/>
  <c r="V181" i="1" s="1"/>
  <c r="V182" i="1" a="1"/>
  <c r="V182" i="1" s="1"/>
  <c r="V183" i="1" a="1"/>
  <c r="V183" i="1" s="1"/>
  <c r="V184" i="1" a="1"/>
  <c r="V184" i="1" s="1"/>
  <c r="V185" i="1" a="1"/>
  <c r="V185" i="1" s="1"/>
  <c r="V186" i="1" a="1"/>
  <c r="V186" i="1" s="1"/>
  <c r="V187" i="1" a="1"/>
  <c r="V187" i="1" s="1"/>
  <c r="V188" i="1" a="1"/>
  <c r="V188" i="1" s="1"/>
  <c r="V189" i="1" a="1"/>
  <c r="V189" i="1" s="1"/>
  <c r="V190" i="1" a="1"/>
  <c r="V190" i="1" s="1"/>
  <c r="V191" i="1" a="1"/>
  <c r="V191" i="1" s="1"/>
  <c r="V192" i="1" a="1"/>
  <c r="V192" i="1" s="1"/>
  <c r="V193" i="1" a="1"/>
  <c r="V193" i="1" s="1"/>
  <c r="V194" i="1" a="1"/>
  <c r="V194" i="1" s="1"/>
  <c r="V195" i="1" a="1"/>
  <c r="V195" i="1" s="1"/>
  <c r="V196" i="1" a="1"/>
  <c r="V196" i="1" s="1"/>
  <c r="V197" i="1" a="1"/>
  <c r="V197" i="1" s="1"/>
  <c r="V198" i="1" a="1"/>
  <c r="V198" i="1" s="1"/>
  <c r="V199" i="1" a="1"/>
  <c r="V199" i="1" s="1"/>
  <c r="V200" i="1" a="1"/>
  <c r="V200" i="1" s="1"/>
  <c r="V201" i="1" a="1"/>
  <c r="V201" i="1" s="1"/>
  <c r="V202" i="1" a="1"/>
  <c r="V202" i="1" s="1"/>
  <c r="V203" i="1" a="1"/>
  <c r="V203" i="1" s="1"/>
  <c r="V204" i="1" a="1"/>
  <c r="V204" i="1" s="1"/>
  <c r="V205" i="1" a="1"/>
  <c r="V205" i="1" s="1"/>
  <c r="V206" i="1" a="1"/>
  <c r="V206" i="1" s="1"/>
  <c r="V207" i="1" a="1"/>
  <c r="V207" i="1" s="1"/>
  <c r="V208" i="1" a="1"/>
  <c r="V208" i="1" s="1"/>
  <c r="P2" i="1" a="1"/>
  <c r="P2" i="1" s="1"/>
  <c r="P3" i="1" a="1"/>
  <c r="P3" i="1" s="1"/>
  <c r="P4" i="1" a="1"/>
  <c r="P4" i="1" s="1"/>
  <c r="P5" i="1" a="1"/>
  <c r="P5" i="1" s="1"/>
  <c r="P6" i="1" a="1"/>
  <c r="P6" i="1" s="1"/>
  <c r="P7" i="1" a="1"/>
  <c r="P7" i="1" s="1"/>
  <c r="P8" i="1" a="1"/>
  <c r="P8" i="1" s="1"/>
  <c r="P9" i="1" a="1"/>
  <c r="P9" i="1" s="1"/>
  <c r="P10" i="1" a="1"/>
  <c r="P10" i="1" s="1"/>
  <c r="P11" i="1" a="1"/>
  <c r="P11" i="1" s="1"/>
  <c r="P12" i="1" a="1"/>
  <c r="P12" i="1" s="1"/>
  <c r="P13" i="1" a="1"/>
  <c r="P13" i="1" s="1"/>
  <c r="P14" i="1" a="1"/>
  <c r="P14" i="1" s="1"/>
  <c r="P15" i="1" a="1"/>
  <c r="P15" i="1" s="1"/>
  <c r="P16" i="1" a="1"/>
  <c r="P16" i="1" s="1"/>
  <c r="P17" i="1" a="1"/>
  <c r="P17" i="1" s="1"/>
  <c r="P18" i="1" a="1"/>
  <c r="P18" i="1" s="1"/>
  <c r="P19" i="1" a="1"/>
  <c r="P19" i="1" s="1"/>
  <c r="P20" i="1" a="1"/>
  <c r="P20" i="1" s="1"/>
  <c r="P21" i="1" a="1"/>
  <c r="P21" i="1" s="1"/>
  <c r="P22" i="1" a="1"/>
  <c r="P22" i="1" s="1"/>
  <c r="P23" i="1" a="1"/>
  <c r="P23" i="1" s="1"/>
  <c r="P24" i="1" a="1"/>
  <c r="P24" i="1" s="1"/>
  <c r="P25" i="1" a="1"/>
  <c r="P25" i="1" s="1"/>
  <c r="P26" i="1" a="1"/>
  <c r="P26" i="1" s="1"/>
  <c r="P27" i="1" a="1"/>
  <c r="P27" i="1" s="1"/>
  <c r="P28" i="1" a="1"/>
  <c r="P28" i="1" s="1"/>
  <c r="P29" i="1" a="1"/>
  <c r="P29" i="1" s="1"/>
  <c r="P30" i="1" a="1"/>
  <c r="P30" i="1" s="1"/>
  <c r="P31" i="1" a="1"/>
  <c r="P31" i="1" s="1"/>
  <c r="P32" i="1" a="1"/>
  <c r="P32" i="1" s="1"/>
  <c r="P33" i="1" a="1"/>
  <c r="P33" i="1" s="1"/>
  <c r="P34" i="1" a="1"/>
  <c r="P34" i="1" s="1"/>
  <c r="P35" i="1" a="1"/>
  <c r="P35" i="1" s="1"/>
  <c r="P36" i="1" a="1"/>
  <c r="P36" i="1" s="1"/>
  <c r="P37" i="1" a="1"/>
  <c r="P37" i="1" s="1"/>
  <c r="P38" i="1" a="1"/>
  <c r="P38" i="1" s="1"/>
  <c r="P39" i="1" a="1"/>
  <c r="P39" i="1" s="1"/>
  <c r="P40" i="1" a="1"/>
  <c r="P40" i="1" s="1"/>
  <c r="P41" i="1" a="1"/>
  <c r="P41" i="1" s="1"/>
  <c r="P42" i="1" a="1"/>
  <c r="P42" i="1" s="1"/>
  <c r="P43" i="1" a="1"/>
  <c r="P43" i="1" s="1"/>
  <c r="P44" i="1" a="1"/>
  <c r="P44" i="1" s="1"/>
  <c r="P45" i="1" a="1"/>
  <c r="P45" i="1" s="1"/>
  <c r="P46" i="1" a="1"/>
  <c r="P46" i="1" s="1"/>
  <c r="P47" i="1" a="1"/>
  <c r="P47" i="1" s="1"/>
  <c r="P48" i="1" a="1"/>
  <c r="P48" i="1" s="1"/>
  <c r="P49" i="1" a="1"/>
  <c r="P49" i="1" s="1"/>
  <c r="P50" i="1" a="1"/>
  <c r="P50" i="1" s="1"/>
  <c r="P51" i="1" a="1"/>
  <c r="P51" i="1" s="1"/>
  <c r="P52" i="1" a="1"/>
  <c r="P52" i="1" s="1"/>
  <c r="P53" i="1" a="1"/>
  <c r="P53" i="1" s="1"/>
  <c r="P54" i="1" a="1"/>
  <c r="P54" i="1" s="1"/>
  <c r="P55" i="1" a="1"/>
  <c r="P55" i="1" s="1"/>
  <c r="P56" i="1" a="1"/>
  <c r="P56" i="1" s="1"/>
  <c r="P57" i="1" a="1"/>
  <c r="P57" i="1" s="1"/>
  <c r="P58" i="1" a="1"/>
  <c r="P58" i="1" s="1"/>
  <c r="P59" i="1" a="1"/>
  <c r="P59" i="1" s="1"/>
  <c r="P60" i="1" a="1"/>
  <c r="P60" i="1" s="1"/>
  <c r="P61" i="1" a="1"/>
  <c r="P61" i="1" s="1"/>
  <c r="P62" i="1" a="1"/>
  <c r="P62" i="1" s="1"/>
  <c r="P63" i="1" a="1"/>
  <c r="P63" i="1" s="1"/>
  <c r="P64" i="1" a="1"/>
  <c r="P64" i="1" s="1"/>
  <c r="P65" i="1" a="1"/>
  <c r="P65" i="1" s="1"/>
  <c r="P66" i="1" a="1"/>
  <c r="P66" i="1" s="1"/>
  <c r="P67" i="1" a="1"/>
  <c r="P67" i="1" s="1"/>
  <c r="P68" i="1" a="1"/>
  <c r="P68" i="1" s="1"/>
  <c r="P69" i="1" a="1"/>
  <c r="P69" i="1" s="1"/>
  <c r="P70" i="1" a="1"/>
  <c r="P70" i="1" s="1"/>
  <c r="P71" i="1" a="1"/>
  <c r="P71" i="1" s="1"/>
  <c r="P72" i="1" a="1"/>
  <c r="P72" i="1" s="1"/>
  <c r="P73" i="1" a="1"/>
  <c r="P73" i="1" s="1"/>
  <c r="P74" i="1" a="1"/>
  <c r="P74" i="1" s="1"/>
  <c r="P75" i="1" a="1"/>
  <c r="P75" i="1" s="1"/>
  <c r="P76" i="1" a="1"/>
  <c r="P76" i="1" s="1"/>
  <c r="P77" i="1" a="1"/>
  <c r="P77" i="1" s="1"/>
  <c r="P78" i="1" a="1"/>
  <c r="P78" i="1" s="1"/>
  <c r="P79" i="1" a="1"/>
  <c r="P79" i="1" s="1"/>
  <c r="P80" i="1" a="1"/>
  <c r="P80" i="1" s="1"/>
  <c r="P81" i="1" a="1"/>
  <c r="P81" i="1" s="1"/>
  <c r="P82" i="1" a="1"/>
  <c r="P82" i="1" s="1"/>
  <c r="P83" i="1" a="1"/>
  <c r="P83" i="1" s="1"/>
  <c r="P84" i="1" a="1"/>
  <c r="P84" i="1" s="1"/>
  <c r="P85" i="1" a="1"/>
  <c r="P85" i="1" s="1"/>
  <c r="P86" i="1" a="1"/>
  <c r="P86" i="1" s="1"/>
  <c r="P87" i="1" a="1"/>
  <c r="P87" i="1" s="1"/>
  <c r="P88" i="1" a="1"/>
  <c r="P88" i="1" s="1"/>
  <c r="P89" i="1" a="1"/>
  <c r="P89" i="1" s="1"/>
  <c r="P90" i="1" a="1"/>
  <c r="P90" i="1" s="1"/>
  <c r="P91" i="1" a="1"/>
  <c r="P91" i="1" s="1"/>
  <c r="P92" i="1" a="1"/>
  <c r="P92" i="1" s="1"/>
  <c r="P93" i="1" a="1"/>
  <c r="P93" i="1" s="1"/>
  <c r="P94" i="1" a="1"/>
  <c r="P94" i="1" s="1"/>
  <c r="P95" i="1" a="1"/>
  <c r="P95" i="1" s="1"/>
  <c r="P96" i="1" a="1"/>
  <c r="P96" i="1" s="1"/>
  <c r="P97" i="1" a="1"/>
  <c r="P97" i="1" s="1"/>
  <c r="P98" i="1" a="1"/>
  <c r="P98" i="1" s="1"/>
  <c r="P99" i="1" a="1"/>
  <c r="P99" i="1" s="1"/>
  <c r="P100" i="1" a="1"/>
  <c r="P100" i="1" s="1"/>
  <c r="P101" i="1" a="1"/>
  <c r="P101" i="1" s="1"/>
  <c r="P102" i="1" a="1"/>
  <c r="P102" i="1" s="1"/>
  <c r="P103" i="1" a="1"/>
  <c r="P103" i="1" s="1"/>
  <c r="P104" i="1" a="1"/>
  <c r="P104" i="1" s="1"/>
  <c r="P105" i="1" a="1"/>
  <c r="P105" i="1" s="1"/>
  <c r="P106" i="1" a="1"/>
  <c r="P106" i="1" s="1"/>
  <c r="P107" i="1" a="1"/>
  <c r="P107" i="1" s="1"/>
  <c r="P108" i="1" a="1"/>
  <c r="P108" i="1" s="1"/>
  <c r="P109" i="1" a="1"/>
  <c r="P109" i="1" s="1"/>
  <c r="P110" i="1" a="1"/>
  <c r="P110" i="1" s="1"/>
  <c r="P111" i="1" a="1"/>
  <c r="P111" i="1" s="1"/>
  <c r="P112" i="1" a="1"/>
  <c r="P112" i="1" s="1"/>
  <c r="P113" i="1" a="1"/>
  <c r="P113" i="1" s="1"/>
  <c r="P114" i="1" a="1"/>
  <c r="P114" i="1" s="1"/>
  <c r="P115" i="1" a="1"/>
  <c r="P115" i="1" s="1"/>
  <c r="P116" i="1" a="1"/>
  <c r="P116" i="1" s="1"/>
  <c r="P117" i="1" a="1"/>
  <c r="P117" i="1" s="1"/>
  <c r="P118" i="1" a="1"/>
  <c r="P118" i="1" s="1"/>
  <c r="P119" i="1" a="1"/>
  <c r="P119" i="1" s="1"/>
  <c r="P120" i="1" a="1"/>
  <c r="P120" i="1" s="1"/>
  <c r="P121" i="1" a="1"/>
  <c r="P121" i="1" s="1"/>
  <c r="P122" i="1" a="1"/>
  <c r="P122" i="1" s="1"/>
  <c r="P123" i="1" a="1"/>
  <c r="P123" i="1" s="1"/>
  <c r="P124" i="1" a="1"/>
  <c r="P124" i="1" s="1"/>
  <c r="P125" i="1" a="1"/>
  <c r="P125" i="1" s="1"/>
  <c r="P126" i="1" a="1"/>
  <c r="P126" i="1" s="1"/>
  <c r="P127" i="1" a="1"/>
  <c r="P127" i="1" s="1"/>
  <c r="P128" i="1" a="1"/>
  <c r="P128" i="1" s="1"/>
  <c r="P129" i="1" a="1"/>
  <c r="P129" i="1" s="1"/>
  <c r="P130" i="1" a="1"/>
  <c r="P130" i="1" s="1"/>
  <c r="P131" i="1" a="1"/>
  <c r="P131" i="1" s="1"/>
  <c r="P132" i="1" a="1"/>
  <c r="P132" i="1" s="1"/>
  <c r="P133" i="1" a="1"/>
  <c r="P133" i="1" s="1"/>
  <c r="P134" i="1" a="1"/>
  <c r="P134" i="1" s="1"/>
  <c r="P135" i="1" a="1"/>
  <c r="P135" i="1" s="1"/>
  <c r="P136" i="1" a="1"/>
  <c r="P136" i="1" s="1"/>
  <c r="P137" i="1" a="1"/>
  <c r="P137" i="1" s="1"/>
  <c r="P138" i="1" a="1"/>
  <c r="P138" i="1" s="1"/>
  <c r="P139" i="1" a="1"/>
  <c r="P139" i="1" s="1"/>
  <c r="P140" i="1" a="1"/>
  <c r="P140" i="1" s="1"/>
  <c r="P141" i="1" a="1"/>
  <c r="P141" i="1" s="1"/>
  <c r="P142" i="1" a="1"/>
  <c r="P142" i="1" s="1"/>
  <c r="P143" i="1" a="1"/>
  <c r="P143" i="1" s="1"/>
  <c r="P144" i="1" a="1"/>
  <c r="P144" i="1" s="1"/>
  <c r="P145" i="1" a="1"/>
  <c r="P145" i="1" s="1"/>
  <c r="P146" i="1" a="1"/>
  <c r="P146" i="1" s="1"/>
  <c r="P147" i="1" a="1"/>
  <c r="P147" i="1" s="1"/>
  <c r="P148" i="1" a="1"/>
  <c r="P148" i="1" s="1"/>
  <c r="P149" i="1" a="1"/>
  <c r="P149" i="1" s="1"/>
  <c r="P150" i="1" a="1"/>
  <c r="P150" i="1" s="1"/>
  <c r="P151" i="1" a="1"/>
  <c r="P151" i="1" s="1"/>
  <c r="P152" i="1" a="1"/>
  <c r="P152" i="1" s="1"/>
  <c r="P153" i="1" a="1"/>
  <c r="P153" i="1" s="1"/>
  <c r="P154" i="1" a="1"/>
  <c r="P154" i="1" s="1"/>
  <c r="P155" i="1" a="1"/>
  <c r="P155" i="1" s="1"/>
  <c r="P156" i="1" a="1"/>
  <c r="P156" i="1" s="1"/>
  <c r="P157" i="1" a="1"/>
  <c r="P157" i="1" s="1"/>
  <c r="P158" i="1" a="1"/>
  <c r="P158" i="1" s="1"/>
  <c r="P159" i="1" a="1"/>
  <c r="P159" i="1" s="1"/>
  <c r="P160" i="1" a="1"/>
  <c r="P160" i="1" s="1"/>
  <c r="P161" i="1" a="1"/>
  <c r="P161" i="1" s="1"/>
  <c r="P162" i="1" a="1"/>
  <c r="P162" i="1" s="1"/>
  <c r="P163" i="1" a="1"/>
  <c r="P163" i="1" s="1"/>
  <c r="P164" i="1" a="1"/>
  <c r="P164" i="1" s="1"/>
  <c r="P165" i="1" a="1"/>
  <c r="P165" i="1" s="1"/>
  <c r="P166" i="1" a="1"/>
  <c r="P166" i="1" s="1"/>
  <c r="P167" i="1" a="1"/>
  <c r="P167" i="1" s="1"/>
  <c r="P168" i="1" a="1"/>
  <c r="P168" i="1" s="1"/>
  <c r="P169" i="1" a="1"/>
  <c r="P169" i="1" s="1"/>
  <c r="P170" i="1" a="1"/>
  <c r="P170" i="1" s="1"/>
  <c r="P171" i="1" a="1"/>
  <c r="P171" i="1" s="1"/>
  <c r="P172" i="1" a="1"/>
  <c r="P172" i="1" s="1"/>
  <c r="P173" i="1" a="1"/>
  <c r="P173" i="1" s="1"/>
  <c r="P174" i="1" a="1"/>
  <c r="P174" i="1" s="1"/>
  <c r="P175" i="1" a="1"/>
  <c r="P175" i="1" s="1"/>
  <c r="P176" i="1" a="1"/>
  <c r="P176" i="1" s="1"/>
  <c r="P177" i="1" a="1"/>
  <c r="P177" i="1" s="1"/>
  <c r="P178" i="1" a="1"/>
  <c r="P178" i="1" s="1"/>
  <c r="P179" i="1" a="1"/>
  <c r="P179" i="1" s="1"/>
  <c r="P180" i="1" a="1"/>
  <c r="P180" i="1" s="1"/>
  <c r="P181" i="1" a="1"/>
  <c r="P181" i="1" s="1"/>
  <c r="P182" i="1" a="1"/>
  <c r="P182" i="1" s="1"/>
  <c r="P183" i="1" a="1"/>
  <c r="P183" i="1" s="1"/>
  <c r="P184" i="1" a="1"/>
  <c r="P184" i="1" s="1"/>
  <c r="P185" i="1" a="1"/>
  <c r="P185" i="1" s="1"/>
  <c r="P186" i="1" a="1"/>
  <c r="P186" i="1" s="1"/>
  <c r="P187" i="1" a="1"/>
  <c r="P187" i="1" s="1"/>
  <c r="P188" i="1" a="1"/>
  <c r="P188" i="1" s="1"/>
  <c r="P189" i="1" a="1"/>
  <c r="P189" i="1" s="1"/>
  <c r="P190" i="1" a="1"/>
  <c r="P190" i="1" s="1"/>
  <c r="P191" i="1" a="1"/>
  <c r="P191" i="1" s="1"/>
  <c r="P192" i="1" a="1"/>
  <c r="P192" i="1" s="1"/>
  <c r="P193" i="1" a="1"/>
  <c r="P193" i="1" s="1"/>
  <c r="P194" i="1" a="1"/>
  <c r="P194" i="1" s="1"/>
  <c r="P195" i="1" a="1"/>
  <c r="P195" i="1" s="1"/>
  <c r="P196" i="1" a="1"/>
  <c r="P196" i="1" s="1"/>
  <c r="P197" i="1" a="1"/>
  <c r="P197" i="1" s="1"/>
  <c r="P198" i="1" a="1"/>
  <c r="P198" i="1" s="1"/>
  <c r="P199" i="1" a="1"/>
  <c r="P199" i="1" s="1"/>
  <c r="P200" i="1" a="1"/>
  <c r="P200" i="1" s="1"/>
  <c r="P201" i="1" a="1"/>
  <c r="P201" i="1" s="1"/>
  <c r="P202" i="1" a="1"/>
  <c r="P202" i="1" s="1"/>
  <c r="P203" i="1" a="1"/>
  <c r="P203" i="1" s="1"/>
  <c r="P204" i="1" a="1"/>
  <c r="P204" i="1" s="1"/>
  <c r="P205" i="1" a="1"/>
  <c r="P205" i="1" s="1"/>
  <c r="P206" i="1" a="1"/>
  <c r="P206" i="1" s="1"/>
  <c r="P207" i="1" a="1"/>
  <c r="P207" i="1" s="1"/>
  <c r="P208" i="1" a="1"/>
  <c r="P208" i="1" s="1"/>
  <c r="P209" i="1" a="1"/>
  <c r="P209" i="1" s="1"/>
  <c r="M4" i="1" a="1"/>
  <c r="M4" i="1" s="1"/>
  <c r="M5" i="1" a="1"/>
  <c r="M5" i="1" s="1"/>
  <c r="M6" i="1" a="1"/>
  <c r="M6" i="1" s="1"/>
  <c r="M7" i="1" a="1"/>
  <c r="M7" i="1" s="1"/>
  <c r="M8" i="1" a="1"/>
  <c r="M8" i="1" s="1"/>
  <c r="M9" i="1" a="1"/>
  <c r="M9" i="1" s="1"/>
  <c r="M10" i="1" a="1"/>
  <c r="M10" i="1" s="1"/>
  <c r="M11" i="1" a="1"/>
  <c r="M11" i="1" s="1"/>
  <c r="M12" i="1" a="1"/>
  <c r="M12" i="1" s="1"/>
  <c r="M13" i="1" a="1"/>
  <c r="M13" i="1" s="1"/>
  <c r="M14" i="1" a="1"/>
  <c r="M14" i="1" s="1"/>
  <c r="M15" i="1" a="1"/>
  <c r="M15" i="1" s="1"/>
  <c r="M16" i="1" a="1"/>
  <c r="M16" i="1" s="1"/>
  <c r="M17" i="1" a="1"/>
  <c r="M17" i="1" s="1"/>
  <c r="M18" i="1" a="1"/>
  <c r="M18" i="1" s="1"/>
  <c r="M19" i="1" a="1"/>
  <c r="M19" i="1" s="1"/>
  <c r="M20" i="1" a="1"/>
  <c r="M20" i="1" s="1"/>
  <c r="M21" i="1" a="1"/>
  <c r="M21" i="1" s="1"/>
  <c r="M22" i="1" a="1"/>
  <c r="M22" i="1" s="1"/>
  <c r="M23" i="1" a="1"/>
  <c r="M23" i="1" s="1"/>
  <c r="M24" i="1" a="1"/>
  <c r="M24" i="1" s="1"/>
  <c r="M25" i="1" a="1"/>
  <c r="M25" i="1" s="1"/>
  <c r="M26" i="1" a="1"/>
  <c r="M26" i="1" s="1"/>
  <c r="M27" i="1" a="1"/>
  <c r="M27" i="1" s="1"/>
  <c r="M28" i="1" a="1"/>
  <c r="M28" i="1" s="1"/>
  <c r="M29" i="1" a="1"/>
  <c r="M29" i="1" s="1"/>
  <c r="M30" i="1" a="1"/>
  <c r="M30" i="1" s="1"/>
  <c r="M31" i="1" a="1"/>
  <c r="M31" i="1" s="1"/>
  <c r="M32" i="1" a="1"/>
  <c r="M32" i="1" s="1"/>
  <c r="M33" i="1" a="1"/>
  <c r="M33" i="1" s="1"/>
  <c r="M34" i="1" a="1"/>
  <c r="M34" i="1" s="1"/>
  <c r="M35" i="1" a="1"/>
  <c r="M35" i="1" s="1"/>
  <c r="M36" i="1" a="1"/>
  <c r="M36" i="1" s="1"/>
  <c r="M37" i="1" a="1"/>
  <c r="M37" i="1" s="1"/>
  <c r="M38" i="1" a="1"/>
  <c r="M38" i="1" s="1"/>
  <c r="M39" i="1" a="1"/>
  <c r="M39" i="1" s="1"/>
  <c r="M40" i="1" a="1"/>
  <c r="M40" i="1" s="1"/>
  <c r="M41" i="1" a="1"/>
  <c r="M41" i="1" s="1"/>
  <c r="M42" i="1" a="1"/>
  <c r="M42" i="1" s="1"/>
  <c r="M43" i="1" a="1"/>
  <c r="M43" i="1" s="1"/>
  <c r="M44" i="1" a="1"/>
  <c r="M44" i="1" s="1"/>
  <c r="M45" i="1" a="1"/>
  <c r="M45" i="1" s="1"/>
  <c r="M46" i="1" a="1"/>
  <c r="M46" i="1" s="1"/>
  <c r="M47" i="1" a="1"/>
  <c r="M47" i="1" s="1"/>
  <c r="M48" i="1" a="1"/>
  <c r="M48" i="1" s="1"/>
  <c r="M49" i="1" a="1"/>
  <c r="M49" i="1" s="1"/>
  <c r="M50" i="1" a="1"/>
  <c r="M50" i="1" s="1"/>
  <c r="M51" i="1" a="1"/>
  <c r="M51" i="1" s="1"/>
  <c r="M52" i="1" a="1"/>
  <c r="M52" i="1" s="1"/>
  <c r="M53" i="1" a="1"/>
  <c r="M53" i="1" s="1"/>
  <c r="M54" i="1" a="1"/>
  <c r="M54" i="1" s="1"/>
  <c r="M55" i="1" a="1"/>
  <c r="M55" i="1" s="1"/>
  <c r="M56" i="1" a="1"/>
  <c r="M56" i="1" s="1"/>
  <c r="M57" i="1" a="1"/>
  <c r="M57" i="1" s="1"/>
  <c r="M58" i="1" a="1"/>
  <c r="M58" i="1" s="1"/>
  <c r="M59" i="1" a="1"/>
  <c r="M59" i="1" s="1"/>
  <c r="M60" i="1" a="1"/>
  <c r="M60" i="1" s="1"/>
  <c r="M61" i="1" a="1"/>
  <c r="M61" i="1" s="1"/>
  <c r="M62" i="1" a="1"/>
  <c r="M62" i="1" s="1"/>
  <c r="M63" i="1" a="1"/>
  <c r="M63" i="1" s="1"/>
  <c r="M64" i="1" a="1"/>
  <c r="M64" i="1" s="1"/>
  <c r="M65" i="1" a="1"/>
  <c r="M65" i="1" s="1"/>
  <c r="M66" i="1" a="1"/>
  <c r="M66" i="1" s="1"/>
  <c r="M67" i="1" a="1"/>
  <c r="M67" i="1" s="1"/>
  <c r="M68" i="1" a="1"/>
  <c r="M68" i="1" s="1"/>
  <c r="M69" i="1" a="1"/>
  <c r="M69" i="1" s="1"/>
  <c r="M70" i="1" a="1"/>
  <c r="M70" i="1" s="1"/>
  <c r="M71" i="1" a="1"/>
  <c r="M71" i="1" s="1"/>
  <c r="M72" i="1" a="1"/>
  <c r="M72" i="1" s="1"/>
  <c r="M73" i="1" a="1"/>
  <c r="M73" i="1" s="1"/>
  <c r="M74" i="1" a="1"/>
  <c r="M74" i="1" s="1"/>
  <c r="M75" i="1" a="1"/>
  <c r="M75" i="1" s="1"/>
  <c r="M76" i="1" a="1"/>
  <c r="M76" i="1" s="1"/>
  <c r="M77" i="1" a="1"/>
  <c r="M77" i="1" s="1"/>
  <c r="M78" i="1" a="1"/>
  <c r="M78" i="1" s="1"/>
  <c r="M79" i="1" a="1"/>
  <c r="M79" i="1" s="1"/>
  <c r="M80" i="1" a="1"/>
  <c r="M80" i="1" s="1"/>
  <c r="M81" i="1" a="1"/>
  <c r="M81" i="1" s="1"/>
  <c r="M82" i="1" a="1"/>
  <c r="M82" i="1" s="1"/>
  <c r="M83" i="1" a="1"/>
  <c r="M83" i="1" s="1"/>
  <c r="M84" i="1" a="1"/>
  <c r="M84" i="1" s="1"/>
  <c r="M85" i="1" a="1"/>
  <c r="M85" i="1" s="1"/>
  <c r="M86" i="1" a="1"/>
  <c r="M86" i="1" s="1"/>
  <c r="M87" i="1" a="1"/>
  <c r="M87" i="1" s="1"/>
  <c r="M88" i="1" a="1"/>
  <c r="M88" i="1" s="1"/>
  <c r="M89" i="1" a="1"/>
  <c r="M89" i="1"/>
  <c r="M90" i="1" a="1"/>
  <c r="M90" i="1"/>
  <c r="M91" i="1" a="1"/>
  <c r="M91" i="1"/>
  <c r="M92" i="1" a="1"/>
  <c r="M92" i="1"/>
  <c r="M93" i="1" a="1"/>
  <c r="M93" i="1"/>
  <c r="M94" i="1" a="1"/>
  <c r="M94" i="1"/>
  <c r="M95" i="1" a="1"/>
  <c r="M95" i="1"/>
  <c r="M96" i="1" a="1"/>
  <c r="M96" i="1"/>
  <c r="M97" i="1" a="1"/>
  <c r="M97" i="1"/>
  <c r="M98" i="1" a="1"/>
  <c r="M98" i="1"/>
  <c r="M99" i="1" a="1"/>
  <c r="M99" i="1"/>
  <c r="M100" i="1" a="1"/>
  <c r="M100" i="1"/>
  <c r="M101" i="1" a="1"/>
  <c r="M101" i="1"/>
  <c r="M102" i="1" a="1"/>
  <c r="M102" i="1"/>
  <c r="M103" i="1" a="1"/>
  <c r="M103" i="1"/>
  <c r="M104" i="1" a="1"/>
  <c r="M104" i="1"/>
  <c r="M105" i="1" a="1"/>
  <c r="M105" i="1"/>
  <c r="M106" i="1" a="1"/>
  <c r="M106" i="1"/>
  <c r="M107" i="1" a="1"/>
  <c r="M107" i="1"/>
  <c r="M108" i="1" a="1"/>
  <c r="M108" i="1"/>
  <c r="M109" i="1" a="1"/>
  <c r="M109" i="1"/>
  <c r="M110" i="1" a="1"/>
  <c r="M110" i="1"/>
  <c r="M111" i="1" a="1"/>
  <c r="M111" i="1"/>
  <c r="M112" i="1" a="1"/>
  <c r="M112" i="1"/>
  <c r="M113" i="1" a="1"/>
  <c r="M113" i="1"/>
  <c r="M114" i="1" a="1"/>
  <c r="M114" i="1"/>
  <c r="F4" i="1" a="1"/>
  <c r="F4" i="1" s="1"/>
  <c r="F5" i="1" a="1"/>
  <c r="F5" i="1" s="1"/>
  <c r="F6" i="1" a="1"/>
  <c r="F6" i="1" s="1"/>
  <c r="F7" i="1" a="1"/>
  <c r="F7" i="1" s="1"/>
  <c r="F8" i="1" a="1"/>
  <c r="F8" i="1" s="1"/>
  <c r="F9" i="1" a="1"/>
  <c r="F9" i="1" s="1"/>
  <c r="F10" i="1" a="1"/>
  <c r="F10" i="1" s="1"/>
  <c r="F11" i="1" a="1"/>
  <c r="F11" i="1" s="1"/>
  <c r="F12" i="1" a="1"/>
  <c r="F12" i="1" s="1"/>
  <c r="F13" i="1" a="1"/>
  <c r="F13" i="1" s="1"/>
  <c r="F14" i="1" a="1"/>
  <c r="F14" i="1" s="1"/>
  <c r="F15" i="1" a="1"/>
  <c r="F15" i="1" s="1"/>
  <c r="F16" i="1" a="1"/>
  <c r="F16" i="1" s="1"/>
  <c r="F17" i="1" a="1"/>
  <c r="F17" i="1" s="1"/>
  <c r="F18" i="1" a="1"/>
  <c r="F18" i="1" s="1"/>
  <c r="F19" i="1" a="1"/>
  <c r="F19" i="1" s="1"/>
  <c r="F20" i="1" a="1"/>
  <c r="F20" i="1" s="1"/>
  <c r="F21" i="1" a="1"/>
  <c r="F21" i="1" s="1"/>
  <c r="F22" i="1" a="1"/>
  <c r="F22" i="1" s="1"/>
  <c r="F23" i="1" a="1"/>
  <c r="F23" i="1" s="1"/>
  <c r="F24" i="1" a="1"/>
  <c r="F24" i="1" s="1"/>
  <c r="F25" i="1" a="1"/>
  <c r="F25" i="1" s="1"/>
  <c r="F26" i="1" a="1"/>
  <c r="F26" i="1" s="1"/>
  <c r="F27" i="1" a="1"/>
  <c r="F27" i="1" s="1"/>
  <c r="F28" i="1" a="1"/>
  <c r="F28" i="1" s="1"/>
  <c r="F29" i="1" a="1"/>
  <c r="F29" i="1" s="1"/>
  <c r="F30" i="1" a="1"/>
  <c r="F30" i="1" s="1"/>
  <c r="F31" i="1" a="1"/>
  <c r="F31" i="1" s="1"/>
  <c r="F32" i="1" a="1"/>
  <c r="F32" i="1" s="1"/>
  <c r="F33" i="1" a="1"/>
  <c r="F33" i="1" s="1"/>
  <c r="F34" i="1" a="1"/>
  <c r="F34" i="1" s="1"/>
  <c r="F35" i="1" a="1"/>
  <c r="F35" i="1" s="1"/>
  <c r="F36" i="1" a="1"/>
  <c r="F36" i="1" s="1"/>
  <c r="F37" i="1" a="1"/>
  <c r="F37" i="1" s="1"/>
  <c r="F38" i="1" a="1"/>
  <c r="F38" i="1" s="1"/>
  <c r="F39" i="1" a="1"/>
  <c r="F39" i="1" s="1"/>
  <c r="F40" i="1" a="1"/>
  <c r="F40" i="1" s="1"/>
  <c r="F41" i="1" a="1"/>
  <c r="F41" i="1" s="1"/>
  <c r="F42" i="1" a="1"/>
  <c r="F42" i="1" s="1"/>
  <c r="F43" i="1" a="1"/>
  <c r="F43" i="1" s="1"/>
  <c r="F44" i="1" a="1"/>
  <c r="F44" i="1" s="1"/>
  <c r="F45" i="1" a="1"/>
  <c r="F45" i="1" s="1"/>
  <c r="F46" i="1" a="1"/>
  <c r="F46" i="1" s="1"/>
  <c r="F47" i="1" a="1"/>
  <c r="F47" i="1" s="1"/>
  <c r="F48" i="1" a="1"/>
  <c r="F48" i="1" s="1"/>
  <c r="F49" i="1" a="1"/>
  <c r="F49" i="1" s="1"/>
  <c r="F50" i="1" a="1"/>
  <c r="F50" i="1" s="1"/>
  <c r="F51" i="1" a="1"/>
  <c r="F51" i="1" s="1"/>
  <c r="F52" i="1" a="1"/>
  <c r="F52" i="1" s="1"/>
  <c r="F53" i="1" a="1"/>
  <c r="F53" i="1" s="1"/>
  <c r="F54" i="1" a="1"/>
  <c r="F54" i="1" s="1"/>
  <c r="F55" i="1" a="1"/>
  <c r="F55" i="1" s="1"/>
  <c r="F56" i="1" a="1"/>
  <c r="F56" i="1" s="1"/>
  <c r="F57" i="1" a="1"/>
  <c r="F57" i="1" s="1"/>
  <c r="F58" i="1" a="1"/>
  <c r="F58" i="1" s="1"/>
  <c r="F59" i="1" a="1"/>
  <c r="F59" i="1" s="1"/>
  <c r="F60" i="1" a="1"/>
  <c r="F60" i="1" s="1"/>
  <c r="F61" i="1" a="1"/>
  <c r="F61" i="1" s="1"/>
  <c r="F62" i="1" a="1"/>
  <c r="F62" i="1" s="1"/>
  <c r="F63" i="1" a="1"/>
  <c r="F63" i="1" s="1"/>
  <c r="F64" i="1" a="1"/>
  <c r="F64" i="1" s="1"/>
  <c r="F65" i="1" a="1"/>
  <c r="F65" i="1" s="1"/>
  <c r="F66" i="1" a="1"/>
  <c r="F66" i="1" s="1"/>
  <c r="F67" i="1" a="1"/>
  <c r="F67" i="1" s="1"/>
  <c r="F68" i="1" a="1"/>
  <c r="F68" i="1" s="1"/>
  <c r="F69" i="1" a="1"/>
  <c r="F69" i="1" s="1"/>
  <c r="F70" i="1" a="1"/>
  <c r="F70" i="1" s="1"/>
  <c r="F71" i="1" a="1"/>
  <c r="F71" i="1" s="1"/>
  <c r="F72" i="1" a="1"/>
  <c r="F72" i="1" s="1"/>
  <c r="F73" i="1" a="1"/>
  <c r="F73" i="1" s="1"/>
  <c r="F74" i="1" a="1"/>
  <c r="F74" i="1" s="1"/>
  <c r="F75" i="1" a="1"/>
  <c r="F75" i="1" s="1"/>
  <c r="F76" i="1" a="1"/>
  <c r="F76" i="1" s="1"/>
  <c r="F77" i="1" a="1"/>
  <c r="F77" i="1" s="1"/>
  <c r="F78" i="1" a="1"/>
  <c r="F78" i="1" s="1"/>
  <c r="F79" i="1" a="1"/>
  <c r="F79" i="1" s="1"/>
  <c r="F80" i="1" a="1"/>
  <c r="F80" i="1" s="1"/>
  <c r="F81" i="1" a="1"/>
  <c r="F81" i="1" s="1"/>
  <c r="F82" i="1" a="1"/>
  <c r="F82" i="1" s="1"/>
  <c r="F83" i="1" a="1"/>
  <c r="F83" i="1" s="1"/>
  <c r="F84" i="1" a="1"/>
  <c r="F84" i="1" s="1"/>
  <c r="F85" i="1" a="1"/>
  <c r="F85" i="1" s="1"/>
  <c r="F86" i="1" a="1"/>
  <c r="F86" i="1" s="1"/>
  <c r="F87" i="1" a="1"/>
  <c r="F87" i="1" s="1"/>
  <c r="F88" i="1" a="1"/>
  <c r="F88" i="1" s="1"/>
  <c r="F89" i="1" a="1"/>
  <c r="F89" i="1" s="1"/>
  <c r="F90" i="1" a="1"/>
  <c r="F90" i="1" s="1"/>
  <c r="F91" i="1" a="1"/>
  <c r="F91" i="1" s="1"/>
  <c r="F92" i="1" a="1"/>
  <c r="F92" i="1" s="1"/>
  <c r="F93" i="1" a="1"/>
  <c r="F93" i="1" s="1"/>
  <c r="F94" i="1" a="1"/>
  <c r="F94" i="1" s="1"/>
  <c r="F95" i="1" a="1"/>
  <c r="F95" i="1" s="1"/>
  <c r="F96" i="1" a="1"/>
  <c r="F96" i="1" s="1"/>
  <c r="F97" i="1" a="1"/>
  <c r="F97" i="1" s="1"/>
  <c r="F98" i="1" a="1"/>
  <c r="F98" i="1" s="1"/>
  <c r="F99" i="1" a="1"/>
  <c r="F99" i="1" s="1"/>
  <c r="F100" i="1" a="1"/>
  <c r="F100" i="1" s="1"/>
  <c r="F101" i="1" a="1"/>
  <c r="F101" i="1" s="1"/>
  <c r="F102" i="1" a="1"/>
  <c r="F102" i="1" s="1"/>
  <c r="F103" i="1" a="1"/>
  <c r="F103" i="1" s="1"/>
  <c r="F104" i="1" a="1"/>
  <c r="F104" i="1" s="1"/>
  <c r="F105" i="1" a="1"/>
  <c r="F105" i="1" s="1"/>
  <c r="F106" i="1" a="1"/>
  <c r="F106" i="1" s="1"/>
  <c r="F107" i="1" a="1"/>
  <c r="F107" i="1" s="1"/>
  <c r="F108" i="1" a="1"/>
  <c r="F108" i="1" s="1"/>
  <c r="F109" i="1" a="1"/>
  <c r="F109" i="1" s="1"/>
  <c r="F110" i="1" a="1"/>
  <c r="F110" i="1" s="1"/>
  <c r="F111" i="1" a="1"/>
  <c r="F111" i="1" s="1"/>
  <c r="F112" i="1" a="1"/>
  <c r="F112" i="1" s="1"/>
  <c r="F113" i="1" a="1"/>
  <c r="F113" i="1" s="1"/>
  <c r="F114" i="1" a="1"/>
  <c r="F114" i="1" s="1"/>
  <c r="F115" i="1" a="1"/>
  <c r="F115" i="1" s="1"/>
  <c r="F116" i="1" a="1"/>
  <c r="F116" i="1" s="1"/>
  <c r="F117" i="1" a="1"/>
  <c r="F117" i="1" s="1"/>
  <c r="F118" i="1" a="1"/>
  <c r="F118" i="1" s="1"/>
  <c r="F119" i="1" a="1"/>
  <c r="F119" i="1" s="1"/>
  <c r="F120" i="1" a="1"/>
  <c r="F120" i="1" s="1"/>
  <c r="F121" i="1" a="1"/>
  <c r="F121" i="1" s="1"/>
  <c r="F122" i="1" a="1"/>
  <c r="F122" i="1" s="1"/>
  <c r="F123" i="1" a="1"/>
  <c r="F123" i="1" s="1"/>
  <c r="F124" i="1" a="1"/>
  <c r="F124" i="1" s="1"/>
  <c r="F125" i="1" a="1"/>
  <c r="F125" i="1" s="1"/>
  <c r="F126" i="1" a="1"/>
  <c r="F126" i="1" s="1"/>
  <c r="F127" i="1" a="1"/>
  <c r="F127" i="1" s="1"/>
  <c r="F128" i="1" a="1"/>
  <c r="F128" i="1" s="1"/>
  <c r="AJ156" i="1" l="1"/>
  <c r="AJ152" i="1"/>
  <c r="AJ148" i="1"/>
  <c r="AJ144" i="1"/>
  <c r="AJ140" i="1"/>
  <c r="AJ136" i="1"/>
  <c r="AJ132" i="1"/>
  <c r="AJ128" i="1"/>
  <c r="AJ124" i="1"/>
  <c r="AJ120" i="1"/>
  <c r="AJ116" i="1"/>
  <c r="AJ112" i="1"/>
  <c r="AJ108" i="1"/>
  <c r="AJ104" i="1"/>
  <c r="AJ100" i="1"/>
  <c r="AJ96" i="1"/>
  <c r="AJ92" i="1"/>
  <c r="AJ88" i="1"/>
  <c r="AJ84" i="1"/>
  <c r="AJ80" i="1"/>
  <c r="AJ76" i="1"/>
  <c r="AJ72" i="1"/>
  <c r="AJ68" i="1"/>
  <c r="AJ64" i="1"/>
  <c r="AJ60" i="1"/>
  <c r="AJ56" i="1"/>
  <c r="AJ52" i="1"/>
  <c r="AJ48" i="1"/>
  <c r="AJ44" i="1"/>
  <c r="AJ40" i="1"/>
  <c r="AJ36" i="1"/>
  <c r="AJ32" i="1"/>
  <c r="AJ28" i="1"/>
  <c r="AJ24" i="1"/>
  <c r="AJ20" i="1"/>
  <c r="AJ16" i="1"/>
  <c r="AJ12" i="1"/>
  <c r="AJ8" i="1"/>
  <c r="AJ158" i="1"/>
  <c r="AJ154" i="1"/>
  <c r="AJ150" i="1"/>
  <c r="AJ146" i="1"/>
  <c r="AJ142" i="1"/>
  <c r="AJ138" i="1"/>
  <c r="AJ134" i="1"/>
  <c r="AJ130" i="1"/>
  <c r="AJ126" i="1"/>
  <c r="AJ122" i="1"/>
  <c r="AJ118" i="1"/>
  <c r="AJ114" i="1"/>
  <c r="AJ110" i="1"/>
  <c r="AJ106" i="1"/>
  <c r="AJ102" i="1"/>
  <c r="AJ98" i="1"/>
  <c r="AJ94" i="1"/>
  <c r="AJ90" i="1"/>
  <c r="AJ86" i="1"/>
  <c r="AJ82" i="1"/>
  <c r="AJ78" i="1"/>
  <c r="AJ74" i="1"/>
  <c r="AJ70" i="1"/>
  <c r="AJ66" i="1"/>
  <c r="AJ62" i="1"/>
  <c r="AJ58" i="1"/>
  <c r="AJ54" i="1"/>
  <c r="AJ50" i="1"/>
  <c r="AJ46" i="1"/>
  <c r="AJ42" i="1"/>
  <c r="AJ38" i="1"/>
  <c r="AJ34" i="1"/>
  <c r="AJ30" i="1"/>
  <c r="AJ26" i="1"/>
  <c r="AJ22" i="1"/>
  <c r="AJ18" i="1"/>
  <c r="AJ14" i="1"/>
  <c r="AJ10" i="1"/>
  <c r="AJ6" i="1"/>
  <c r="AG208" i="1"/>
  <c r="AG206" i="1"/>
  <c r="AG204" i="1"/>
  <c r="AG202" i="1"/>
  <c r="AG200" i="1"/>
  <c r="AG198" i="1"/>
  <c r="AG196" i="1"/>
  <c r="AG194" i="1"/>
  <c r="AG192" i="1"/>
  <c r="AG190" i="1"/>
  <c r="AG188" i="1"/>
  <c r="AG186" i="1"/>
  <c r="AG184" i="1"/>
  <c r="AG182" i="1"/>
  <c r="AG180" i="1"/>
  <c r="AG178" i="1"/>
  <c r="AG176" i="1"/>
  <c r="AG174" i="1"/>
  <c r="AG172" i="1"/>
  <c r="AG170" i="1"/>
  <c r="AG168" i="1"/>
  <c r="AG166" i="1"/>
  <c r="AG164" i="1"/>
  <c r="AG162" i="1"/>
  <c r="AG160" i="1"/>
  <c r="AG207" i="1"/>
  <c r="AG205" i="1"/>
  <c r="AG203" i="1"/>
  <c r="AG201" i="1"/>
  <c r="AG199" i="1"/>
  <c r="AG197" i="1"/>
  <c r="AG195" i="1"/>
  <c r="AG193" i="1"/>
  <c r="AG191" i="1"/>
  <c r="AG189" i="1"/>
  <c r="AG187" i="1"/>
  <c r="AG185" i="1"/>
  <c r="AG183" i="1"/>
  <c r="AG181" i="1"/>
  <c r="AG179" i="1"/>
  <c r="AG177" i="1"/>
  <c r="AG175" i="1"/>
  <c r="AG173" i="1"/>
  <c r="AG171" i="1"/>
  <c r="AG169" i="1"/>
  <c r="AG167" i="1"/>
  <c r="AG165" i="1"/>
  <c r="AG163" i="1"/>
  <c r="AG161" i="1"/>
  <c r="AG159" i="1"/>
  <c r="AG157" i="1"/>
  <c r="AG155" i="1"/>
  <c r="AG153" i="1"/>
  <c r="AG151" i="1"/>
  <c r="AG149" i="1"/>
  <c r="AG147" i="1"/>
  <c r="AG145" i="1"/>
  <c r="AG143" i="1"/>
  <c r="AG141" i="1"/>
  <c r="AG139" i="1"/>
  <c r="AG137" i="1"/>
  <c r="AG135" i="1"/>
  <c r="AG133" i="1"/>
  <c r="AG131" i="1"/>
  <c r="AG129" i="1"/>
  <c r="AG127" i="1"/>
  <c r="AG125" i="1"/>
  <c r="AG123" i="1"/>
  <c r="AG121" i="1"/>
  <c r="AG119" i="1"/>
  <c r="AG117" i="1"/>
  <c r="AG115" i="1"/>
  <c r="AG113" i="1"/>
  <c r="AG111" i="1"/>
  <c r="AG109" i="1"/>
  <c r="AG107" i="1"/>
  <c r="AG105" i="1"/>
  <c r="AG103" i="1"/>
  <c r="AG101" i="1"/>
  <c r="AG99" i="1"/>
  <c r="AG97" i="1"/>
  <c r="AG95" i="1"/>
  <c r="AG93" i="1"/>
  <c r="AG91" i="1"/>
  <c r="AG89" i="1"/>
  <c r="AG87" i="1"/>
  <c r="AG85" i="1"/>
  <c r="AG83" i="1"/>
  <c r="AG81" i="1"/>
  <c r="AG79" i="1"/>
  <c r="AG77" i="1"/>
  <c r="AG75" i="1"/>
  <c r="AG73" i="1"/>
  <c r="AG71" i="1"/>
  <c r="AG69" i="1"/>
  <c r="AG67" i="1"/>
  <c r="AG65" i="1"/>
  <c r="AG63" i="1"/>
  <c r="AG61" i="1"/>
  <c r="AG59" i="1"/>
  <c r="AG57" i="1"/>
  <c r="AG55" i="1"/>
  <c r="AG53" i="1"/>
  <c r="AG51" i="1"/>
  <c r="AG49" i="1"/>
  <c r="AG47" i="1"/>
  <c r="AG45" i="1"/>
  <c r="AG43" i="1"/>
  <c r="AG41" i="1"/>
  <c r="AG39" i="1"/>
  <c r="AG37" i="1"/>
  <c r="AG35" i="1"/>
  <c r="AG33" i="1"/>
  <c r="AG31" i="1"/>
  <c r="AG29" i="1"/>
  <c r="AG27" i="1"/>
  <c r="AG25" i="1"/>
  <c r="AG23" i="1"/>
  <c r="AG21" i="1"/>
  <c r="AG19" i="1"/>
  <c r="AG17" i="1"/>
  <c r="AG15" i="1"/>
  <c r="AG13" i="1"/>
  <c r="AG11" i="1"/>
  <c r="AG9" i="1"/>
  <c r="AG7" i="1"/>
  <c r="AG5" i="1"/>
  <c r="AD6" i="1" a="1"/>
  <c r="AD6" i="1" s="1"/>
  <c r="AD8" i="1" a="1"/>
  <c r="AD8" i="1" s="1"/>
  <c r="AD10" i="1" a="1"/>
  <c r="AD10" i="1" s="1"/>
  <c r="AD12" i="1" a="1"/>
  <c r="AD12" i="1" s="1"/>
  <c r="AD14" i="1" a="1"/>
  <c r="AD14" i="1" s="1"/>
  <c r="AD16" i="1" a="1"/>
  <c r="AD16" i="1" s="1"/>
  <c r="AD18" i="1" a="1"/>
  <c r="AD18" i="1" s="1"/>
  <c r="AD20" i="1" a="1"/>
  <c r="AD20" i="1" s="1"/>
  <c r="AD22" i="1" a="1"/>
  <c r="AD22" i="1" s="1"/>
  <c r="AD24" i="1" a="1"/>
  <c r="AD24" i="1" s="1"/>
  <c r="AD26" i="1" a="1"/>
  <c r="AD26" i="1" s="1"/>
  <c r="AD28" i="1" a="1"/>
  <c r="AD28" i="1" s="1"/>
  <c r="AD30" i="1" a="1"/>
  <c r="AD30" i="1" s="1"/>
  <c r="AD32" i="1" a="1"/>
  <c r="AD32" i="1" s="1"/>
  <c r="AD34" i="1" a="1"/>
  <c r="AD34" i="1" s="1"/>
  <c r="AD36" i="1" a="1"/>
  <c r="AD36" i="1" s="1"/>
  <c r="AD38" i="1" a="1"/>
  <c r="AD38" i="1" s="1"/>
  <c r="AD40" i="1" a="1"/>
  <c r="AD40" i="1" s="1"/>
  <c r="AD42" i="1" a="1"/>
  <c r="AD42" i="1" s="1"/>
  <c r="AD44" i="1" a="1"/>
  <c r="AD44" i="1" s="1"/>
  <c r="AD46" i="1" a="1"/>
  <c r="AD46" i="1" s="1"/>
  <c r="AD48" i="1" a="1"/>
  <c r="AD48" i="1" s="1"/>
  <c r="AD50" i="1" a="1"/>
  <c r="AD50" i="1" s="1"/>
  <c r="AD52" i="1" a="1"/>
  <c r="AD52" i="1" s="1"/>
  <c r="AD54" i="1" a="1"/>
  <c r="AD54" i="1" s="1"/>
  <c r="AD56" i="1" a="1"/>
  <c r="AD56" i="1" s="1"/>
  <c r="AD58" i="1" a="1"/>
  <c r="AD58" i="1" s="1"/>
  <c r="AD60" i="1" a="1"/>
  <c r="AD60" i="1" s="1"/>
  <c r="AD62" i="1" a="1"/>
  <c r="AD62" i="1" s="1"/>
  <c r="AD64" i="1" a="1"/>
  <c r="AD64" i="1" s="1"/>
  <c r="AD66" i="1" a="1"/>
  <c r="AD66" i="1" s="1"/>
  <c r="AD68" i="1" a="1"/>
  <c r="AD68" i="1" s="1"/>
  <c r="AD70" i="1" a="1"/>
  <c r="AD70" i="1" s="1"/>
  <c r="AD72" i="1" a="1"/>
  <c r="AD72" i="1" s="1"/>
  <c r="AD74" i="1" a="1"/>
  <c r="AD74" i="1" s="1"/>
  <c r="AD76" i="1" a="1"/>
  <c r="AD76" i="1" s="1"/>
  <c r="AD78" i="1" a="1"/>
  <c r="AD78" i="1" s="1"/>
  <c r="AD80" i="1" a="1"/>
  <c r="AD80" i="1" s="1"/>
  <c r="AD82" i="1" a="1"/>
  <c r="AD82" i="1" s="1"/>
  <c r="AD84" i="1" a="1"/>
  <c r="AD84" i="1" s="1"/>
  <c r="AD86" i="1" a="1"/>
  <c r="AD86" i="1" s="1"/>
  <c r="AD88" i="1" a="1"/>
  <c r="AD88" i="1" s="1"/>
  <c r="AD90" i="1" a="1"/>
  <c r="AD90" i="1" s="1"/>
  <c r="AD92" i="1" a="1"/>
  <c r="AD92" i="1" s="1"/>
  <c r="AD94" i="1" a="1"/>
  <c r="AD94" i="1" s="1"/>
  <c r="AD96" i="1" a="1"/>
  <c r="AD96" i="1" s="1"/>
  <c r="AD98" i="1" a="1"/>
  <c r="AD98" i="1" s="1"/>
  <c r="AD100" i="1" a="1"/>
  <c r="AD100" i="1" s="1"/>
  <c r="AD102" i="1" a="1"/>
  <c r="AD102" i="1" s="1"/>
  <c r="AD104" i="1" a="1"/>
  <c r="AD104" i="1" s="1"/>
  <c r="AD106" i="1" a="1"/>
  <c r="AD106" i="1" s="1"/>
  <c r="AD108" i="1" a="1"/>
  <c r="AD108" i="1" s="1"/>
  <c r="AD110" i="1" a="1"/>
  <c r="AD110" i="1" s="1"/>
  <c r="AD112" i="1" a="1"/>
  <c r="AD112" i="1" s="1"/>
  <c r="AD114" i="1" a="1"/>
  <c r="AD114" i="1" s="1"/>
  <c r="AD116" i="1" a="1"/>
  <c r="AD116" i="1" s="1"/>
  <c r="AD118" i="1" a="1"/>
  <c r="AD118" i="1" s="1"/>
  <c r="AD120" i="1" a="1"/>
  <c r="AD120" i="1" s="1"/>
  <c r="AD122" i="1" a="1"/>
  <c r="AD122" i="1" s="1"/>
  <c r="AD124" i="1" a="1"/>
  <c r="AD124" i="1" s="1"/>
  <c r="AD126" i="1" a="1"/>
  <c r="AD126" i="1" s="1"/>
  <c r="AD128" i="1" a="1"/>
  <c r="AD128" i="1" s="1"/>
  <c r="AD130" i="1" a="1"/>
  <c r="AD130" i="1" s="1"/>
  <c r="AD132" i="1" a="1"/>
  <c r="AD132" i="1" s="1"/>
  <c r="AD134" i="1" a="1"/>
  <c r="AD134" i="1" s="1"/>
  <c r="AD136" i="1" a="1"/>
  <c r="AD136" i="1" s="1"/>
  <c r="AD138" i="1" a="1"/>
  <c r="AD138" i="1" s="1"/>
  <c r="AD140" i="1" a="1"/>
  <c r="AD140" i="1" s="1"/>
  <c r="AD142" i="1" a="1"/>
  <c r="AD142" i="1" s="1"/>
  <c r="AD144" i="1" a="1"/>
  <c r="AD144" i="1" s="1"/>
  <c r="AD146" i="1" a="1"/>
  <c r="AD146" i="1" s="1"/>
  <c r="AD148" i="1" a="1"/>
  <c r="AD148" i="1" s="1"/>
  <c r="AD150" i="1" a="1"/>
  <c r="AD150" i="1" s="1"/>
  <c r="AD152" i="1" a="1"/>
  <c r="AD152" i="1" s="1"/>
  <c r="AD154" i="1" a="1"/>
  <c r="AD154" i="1" s="1"/>
  <c r="AD156" i="1" a="1"/>
  <c r="AD156" i="1" s="1"/>
  <c r="AD158" i="1" a="1"/>
  <c r="AD158" i="1" s="1"/>
  <c r="AD160" i="1" a="1"/>
  <c r="AD160" i="1" s="1"/>
  <c r="AD162" i="1" a="1"/>
  <c r="AD162" i="1" s="1"/>
  <c r="AD164" i="1" a="1"/>
  <c r="AD164" i="1" s="1"/>
  <c r="AD166" i="1" a="1"/>
  <c r="AD166" i="1" s="1"/>
  <c r="AD168" i="1" a="1"/>
  <c r="AD168" i="1" s="1"/>
  <c r="AD170" i="1" a="1"/>
  <c r="AD170" i="1" s="1"/>
  <c r="AD172" i="1" a="1"/>
  <c r="AD172" i="1" s="1"/>
  <c r="AD174" i="1" a="1"/>
  <c r="AD174" i="1" s="1"/>
  <c r="AD5" i="1" a="1"/>
  <c r="AD5" i="1" s="1"/>
  <c r="AD9" i="1" a="1"/>
  <c r="AD9" i="1" s="1"/>
  <c r="AD13" i="1" a="1"/>
  <c r="AD13" i="1" s="1"/>
  <c r="AD17" i="1" a="1"/>
  <c r="AD17" i="1" s="1"/>
  <c r="AD21" i="1" a="1"/>
  <c r="AD21" i="1" s="1"/>
  <c r="AD25" i="1" a="1"/>
  <c r="AD25" i="1" s="1"/>
  <c r="AD29" i="1" a="1"/>
  <c r="AD29" i="1" s="1"/>
  <c r="AD33" i="1" a="1"/>
  <c r="AD33" i="1" s="1"/>
  <c r="AD37" i="1" a="1"/>
  <c r="AD37" i="1" s="1"/>
  <c r="AD41" i="1" a="1"/>
  <c r="AD41" i="1" s="1"/>
  <c r="AD45" i="1" a="1"/>
  <c r="AD45" i="1" s="1"/>
  <c r="AD49" i="1" a="1"/>
  <c r="AD49" i="1" s="1"/>
  <c r="AD53" i="1" a="1"/>
  <c r="AD53" i="1" s="1"/>
  <c r="AD57" i="1" a="1"/>
  <c r="AD57" i="1" s="1"/>
  <c r="AD61" i="1" a="1"/>
  <c r="AD61" i="1" s="1"/>
  <c r="AD65" i="1" a="1"/>
  <c r="AD65" i="1" s="1"/>
  <c r="AD69" i="1" a="1"/>
  <c r="AD69" i="1" s="1"/>
  <c r="AD73" i="1" a="1"/>
  <c r="AD73" i="1" s="1"/>
  <c r="AD77" i="1" a="1"/>
  <c r="AD77" i="1" s="1"/>
  <c r="AD81" i="1" a="1"/>
  <c r="AD81" i="1" s="1"/>
  <c r="AD85" i="1" a="1"/>
  <c r="AD85" i="1" s="1"/>
  <c r="AD89" i="1" a="1"/>
  <c r="AD89" i="1" s="1"/>
  <c r="AD93" i="1" a="1"/>
  <c r="AD93" i="1" s="1"/>
  <c r="AD97" i="1" a="1"/>
  <c r="AD97" i="1" s="1"/>
  <c r="AD101" i="1" a="1"/>
  <c r="AD101" i="1" s="1"/>
  <c r="AD105" i="1" a="1"/>
  <c r="AD105" i="1" s="1"/>
  <c r="AD109" i="1" a="1"/>
  <c r="AD109" i="1" s="1"/>
  <c r="AD113" i="1" a="1"/>
  <c r="AD113" i="1" s="1"/>
  <c r="AD117" i="1" a="1"/>
  <c r="AD117" i="1" s="1"/>
  <c r="AD121" i="1" a="1"/>
  <c r="AD121" i="1" s="1"/>
  <c r="AD125" i="1" a="1"/>
  <c r="AD125" i="1" s="1"/>
  <c r="AD129" i="1" a="1"/>
  <c r="AD129" i="1" s="1"/>
  <c r="AD133" i="1" a="1"/>
  <c r="AD133" i="1" s="1"/>
  <c r="AD137" i="1" a="1"/>
  <c r="AD137" i="1" s="1"/>
  <c r="AD141" i="1" a="1"/>
  <c r="AD141" i="1" s="1"/>
  <c r="AD145" i="1" a="1"/>
  <c r="AD145" i="1" s="1"/>
  <c r="AD149" i="1" a="1"/>
  <c r="AD149" i="1" s="1"/>
  <c r="AD153" i="1" a="1"/>
  <c r="AD153" i="1" s="1"/>
  <c r="AD157" i="1" a="1"/>
  <c r="AD157" i="1" s="1"/>
  <c r="AD161" i="1" a="1"/>
  <c r="AD161" i="1" s="1"/>
  <c r="AD165" i="1" a="1"/>
  <c r="AD165" i="1" s="1"/>
  <c r="AD169" i="1" a="1"/>
  <c r="AD169" i="1" s="1"/>
  <c r="AD173" i="1" a="1"/>
  <c r="AD173" i="1" s="1"/>
  <c r="AD176" i="1" a="1"/>
  <c r="AD176" i="1" s="1"/>
  <c r="AD178" i="1" a="1"/>
  <c r="AD178" i="1" s="1"/>
  <c r="AD180" i="1" a="1"/>
  <c r="AD180" i="1" s="1"/>
  <c r="AD182" i="1" a="1"/>
  <c r="AD182" i="1" s="1"/>
  <c r="AD184" i="1" a="1"/>
  <c r="AD184" i="1" s="1"/>
  <c r="AD186" i="1" a="1"/>
  <c r="AD186" i="1" s="1"/>
  <c r="AD188" i="1" a="1"/>
  <c r="AD188" i="1" s="1"/>
  <c r="AD190" i="1" a="1"/>
  <c r="AD190" i="1" s="1"/>
  <c r="AD192" i="1" a="1"/>
  <c r="AD192" i="1" s="1"/>
  <c r="AD194" i="1" a="1"/>
  <c r="AD194" i="1" s="1"/>
  <c r="AD196" i="1" a="1"/>
  <c r="AD196" i="1" s="1"/>
  <c r="AD198" i="1" a="1"/>
  <c r="AD198" i="1" s="1"/>
  <c r="AD200" i="1" a="1"/>
  <c r="AD200" i="1" s="1"/>
  <c r="AD202" i="1" a="1"/>
  <c r="AD202" i="1" s="1"/>
  <c r="AD204" i="1" a="1"/>
  <c r="AD204" i="1" s="1"/>
  <c r="AD206" i="1" a="1"/>
  <c r="AD206" i="1" s="1"/>
  <c r="AD208" i="1" a="1"/>
  <c r="AD208" i="1" s="1"/>
  <c r="AE6" i="1" a="1"/>
  <c r="AE6" i="1" s="1"/>
  <c r="AE8" i="1" a="1"/>
  <c r="AE8" i="1" s="1"/>
  <c r="AE10" i="1" a="1"/>
  <c r="AE10" i="1" s="1"/>
  <c r="AE12" i="1" a="1"/>
  <c r="AE12" i="1" s="1"/>
  <c r="AE14" i="1" a="1"/>
  <c r="AE14" i="1" s="1"/>
  <c r="AE16" i="1" a="1"/>
  <c r="AE16" i="1" s="1"/>
  <c r="AE18" i="1" a="1"/>
  <c r="AE18" i="1" s="1"/>
  <c r="AE20" i="1" a="1"/>
  <c r="AE20" i="1" s="1"/>
  <c r="AE22" i="1" a="1"/>
  <c r="AE22" i="1" s="1"/>
  <c r="AE24" i="1" a="1"/>
  <c r="AE24" i="1" s="1"/>
  <c r="AE26" i="1" a="1"/>
  <c r="AE26" i="1" s="1"/>
  <c r="AE28" i="1" a="1"/>
  <c r="AE28" i="1" s="1"/>
  <c r="AE30" i="1" a="1"/>
  <c r="AE30" i="1" s="1"/>
  <c r="AE32" i="1" a="1"/>
  <c r="AE32" i="1" s="1"/>
  <c r="AE34" i="1" a="1"/>
  <c r="AE34" i="1" s="1"/>
  <c r="AE36" i="1" a="1"/>
  <c r="AE36" i="1" s="1"/>
  <c r="AE38" i="1" a="1"/>
  <c r="AE38" i="1" s="1"/>
  <c r="AE40" i="1" a="1"/>
  <c r="AE40" i="1" s="1"/>
  <c r="AE42" i="1" a="1"/>
  <c r="AE42" i="1" s="1"/>
  <c r="AE44" i="1" a="1"/>
  <c r="AE44" i="1" s="1"/>
  <c r="AE46" i="1" a="1"/>
  <c r="AE46" i="1" s="1"/>
  <c r="AE48" i="1" a="1"/>
  <c r="AE48" i="1" s="1"/>
  <c r="AE50" i="1" a="1"/>
  <c r="AE50" i="1" s="1"/>
  <c r="AE52" i="1" a="1"/>
  <c r="AE52" i="1" s="1"/>
  <c r="AE54" i="1" a="1"/>
  <c r="AE54" i="1" s="1"/>
  <c r="AD11" i="1" a="1"/>
  <c r="AD11" i="1" s="1"/>
  <c r="AD19" i="1" a="1"/>
  <c r="AD19" i="1" s="1"/>
  <c r="AD27" i="1" a="1"/>
  <c r="AD27" i="1" s="1"/>
  <c r="AD35" i="1" a="1"/>
  <c r="AD35" i="1" s="1"/>
  <c r="AD43" i="1" a="1"/>
  <c r="AD43" i="1" s="1"/>
  <c r="AD51" i="1" a="1"/>
  <c r="AD51" i="1" s="1"/>
  <c r="AD59" i="1" a="1"/>
  <c r="AD59" i="1" s="1"/>
  <c r="AD67" i="1" a="1"/>
  <c r="AD67" i="1" s="1"/>
  <c r="AD75" i="1" a="1"/>
  <c r="AD75" i="1" s="1"/>
  <c r="AD83" i="1" a="1"/>
  <c r="AD83" i="1" s="1"/>
  <c r="AD91" i="1" a="1"/>
  <c r="AD91" i="1" s="1"/>
  <c r="AD99" i="1" a="1"/>
  <c r="AD99" i="1" s="1"/>
  <c r="AD107" i="1" a="1"/>
  <c r="AD107" i="1" s="1"/>
  <c r="AD115" i="1" a="1"/>
  <c r="AD115" i="1" s="1"/>
  <c r="AD123" i="1" a="1"/>
  <c r="AD123" i="1" s="1"/>
  <c r="AD131" i="1" a="1"/>
  <c r="AD131" i="1" s="1"/>
  <c r="AD139" i="1" a="1"/>
  <c r="AD139" i="1" s="1"/>
  <c r="AD147" i="1" a="1"/>
  <c r="AD147" i="1" s="1"/>
  <c r="AD155" i="1" a="1"/>
  <c r="AD155" i="1" s="1"/>
  <c r="AD163" i="1" a="1"/>
  <c r="AD163" i="1" s="1"/>
  <c r="AD171" i="1" a="1"/>
  <c r="AD171" i="1" s="1"/>
  <c r="AD177" i="1" a="1"/>
  <c r="AD177" i="1" s="1"/>
  <c r="AD181" i="1" a="1"/>
  <c r="AD181" i="1" s="1"/>
  <c r="AD185" i="1" a="1"/>
  <c r="AD185" i="1" s="1"/>
  <c r="AD189" i="1" a="1"/>
  <c r="AD189" i="1" s="1"/>
  <c r="AD193" i="1" a="1"/>
  <c r="AD193" i="1" s="1"/>
  <c r="AD197" i="1" a="1"/>
  <c r="AD197" i="1" s="1"/>
  <c r="AD201" i="1" a="1"/>
  <c r="AD201" i="1" s="1"/>
  <c r="AD205" i="1" a="1"/>
  <c r="AD205" i="1" s="1"/>
  <c r="AE9" i="1" a="1"/>
  <c r="AE9" i="1" s="1"/>
  <c r="AE13" i="1" a="1"/>
  <c r="AE13" i="1" s="1"/>
  <c r="AE17" i="1" a="1"/>
  <c r="AE17" i="1" s="1"/>
  <c r="AE21" i="1" a="1"/>
  <c r="AE21" i="1" s="1"/>
  <c r="AE25" i="1" a="1"/>
  <c r="AE25" i="1" s="1"/>
  <c r="AE29" i="1" a="1"/>
  <c r="AE29" i="1" s="1"/>
  <c r="AE33" i="1" a="1"/>
  <c r="AE33" i="1" s="1"/>
  <c r="AE37" i="1" a="1"/>
  <c r="AE37" i="1" s="1"/>
  <c r="AE41" i="1" a="1"/>
  <c r="AE41" i="1" s="1"/>
  <c r="AE45" i="1" a="1"/>
  <c r="AE45" i="1" s="1"/>
  <c r="AE49" i="1" a="1"/>
  <c r="AE49" i="1" s="1"/>
  <c r="AE53" i="1" a="1"/>
  <c r="AE53" i="1" s="1"/>
  <c r="AE56" i="1" a="1"/>
  <c r="AE56" i="1" s="1"/>
  <c r="AE58" i="1" a="1"/>
  <c r="AE58" i="1" s="1"/>
  <c r="AE60" i="1" a="1"/>
  <c r="AE60" i="1" s="1"/>
  <c r="AE62" i="1" a="1"/>
  <c r="AE62" i="1" s="1"/>
  <c r="AE64" i="1" a="1"/>
  <c r="AE64" i="1" s="1"/>
  <c r="AE66" i="1" a="1"/>
  <c r="AE66" i="1" s="1"/>
  <c r="AE68" i="1" a="1"/>
  <c r="AE68" i="1" s="1"/>
  <c r="AE70" i="1" a="1"/>
  <c r="AE70" i="1" s="1"/>
  <c r="AE72" i="1" a="1"/>
  <c r="AE72" i="1" s="1"/>
  <c r="AE74" i="1" a="1"/>
  <c r="AE74" i="1" s="1"/>
  <c r="AE76" i="1" a="1"/>
  <c r="AE76" i="1" s="1"/>
  <c r="AE78" i="1" a="1"/>
  <c r="AE78" i="1" s="1"/>
  <c r="AE80" i="1" a="1"/>
  <c r="AE80" i="1" s="1"/>
  <c r="AE82" i="1" a="1"/>
  <c r="AE82" i="1" s="1"/>
  <c r="AE84" i="1" a="1"/>
  <c r="AE84" i="1" s="1"/>
  <c r="AE86" i="1" a="1"/>
  <c r="AE86" i="1" s="1"/>
  <c r="AE88" i="1" a="1"/>
  <c r="AE88" i="1" s="1"/>
  <c r="AE90" i="1" a="1"/>
  <c r="AE90" i="1" s="1"/>
  <c r="AE92" i="1" a="1"/>
  <c r="AE92" i="1" s="1"/>
  <c r="AE94" i="1" a="1"/>
  <c r="AE94" i="1" s="1"/>
  <c r="AE96" i="1" a="1"/>
  <c r="AE96" i="1" s="1"/>
  <c r="AE98" i="1" a="1"/>
  <c r="AE98" i="1" s="1"/>
  <c r="AE100" i="1" a="1"/>
  <c r="AE100" i="1" s="1"/>
  <c r="AE102" i="1" a="1"/>
  <c r="AE102" i="1" s="1"/>
  <c r="AE104" i="1" a="1"/>
  <c r="AE104" i="1" s="1"/>
  <c r="AE106" i="1" a="1"/>
  <c r="AE106" i="1" s="1"/>
  <c r="AE108" i="1" a="1"/>
  <c r="AE108" i="1" s="1"/>
  <c r="AE110" i="1" a="1"/>
  <c r="AE110" i="1" s="1"/>
  <c r="AE112" i="1" a="1"/>
  <c r="AE112" i="1" s="1"/>
  <c r="AE114" i="1" a="1"/>
  <c r="AE114" i="1" s="1"/>
  <c r="AE116" i="1" a="1"/>
  <c r="AE116" i="1" s="1"/>
  <c r="AE118" i="1" a="1"/>
  <c r="AE118" i="1" s="1"/>
  <c r="AE120" i="1" a="1"/>
  <c r="AE120" i="1" s="1"/>
  <c r="AE122" i="1" a="1"/>
  <c r="AE122" i="1" s="1"/>
  <c r="AE124" i="1" a="1"/>
  <c r="AE124" i="1" s="1"/>
  <c r="AE126" i="1" a="1"/>
  <c r="AE126" i="1" s="1"/>
  <c r="AE128" i="1" a="1"/>
  <c r="AE128" i="1" s="1"/>
  <c r="AE130" i="1" a="1"/>
  <c r="AE130" i="1" s="1"/>
  <c r="AE132" i="1" a="1"/>
  <c r="AE132" i="1" s="1"/>
  <c r="AE134" i="1" a="1"/>
  <c r="AE134" i="1" s="1"/>
  <c r="AE136" i="1" a="1"/>
  <c r="AE136" i="1" s="1"/>
  <c r="AE138" i="1" a="1"/>
  <c r="AE138" i="1" s="1"/>
  <c r="AE140" i="1" a="1"/>
  <c r="AE140" i="1" s="1"/>
  <c r="AE142" i="1" a="1"/>
  <c r="AE142" i="1" s="1"/>
  <c r="AE144" i="1" a="1"/>
  <c r="AE144" i="1" s="1"/>
  <c r="AE146" i="1" a="1"/>
  <c r="AE146" i="1" s="1"/>
  <c r="AE148" i="1" a="1"/>
  <c r="AE148" i="1" s="1"/>
  <c r="AE150" i="1" a="1"/>
  <c r="AE150" i="1" s="1"/>
  <c r="AE152" i="1" a="1"/>
  <c r="AE152" i="1" s="1"/>
  <c r="AE154" i="1" a="1"/>
  <c r="AE154" i="1" s="1"/>
  <c r="AE156" i="1" a="1"/>
  <c r="AE156" i="1" s="1"/>
  <c r="AE158" i="1" a="1"/>
  <c r="AE158" i="1" s="1"/>
  <c r="AE160" i="1" a="1"/>
  <c r="AE160" i="1" s="1"/>
  <c r="AE162" i="1" a="1"/>
  <c r="AE162" i="1" s="1"/>
  <c r="AE164" i="1" a="1"/>
  <c r="AE164" i="1" s="1"/>
  <c r="AE166" i="1" a="1"/>
  <c r="AE166" i="1" s="1"/>
  <c r="AE168" i="1" a="1"/>
  <c r="AE168" i="1" s="1"/>
  <c r="AE170" i="1" a="1"/>
  <c r="AE170" i="1" s="1"/>
  <c r="AE172" i="1" a="1"/>
  <c r="AE172" i="1" s="1"/>
  <c r="AE174" i="1" a="1"/>
  <c r="AE174" i="1" s="1"/>
  <c r="AE176" i="1" a="1"/>
  <c r="AE176" i="1" s="1"/>
  <c r="AE178" i="1" a="1"/>
  <c r="AE178" i="1" s="1"/>
  <c r="AE180" i="1" a="1"/>
  <c r="AE180" i="1" s="1"/>
  <c r="AE182" i="1" a="1"/>
  <c r="AE182" i="1" s="1"/>
  <c r="AE184" i="1" a="1"/>
  <c r="AE184" i="1" s="1"/>
  <c r="AE186" i="1" a="1"/>
  <c r="AE186" i="1" s="1"/>
  <c r="AE188" i="1" a="1"/>
  <c r="AE188" i="1" s="1"/>
  <c r="AE190" i="1" a="1"/>
  <c r="AE190" i="1" s="1"/>
  <c r="AE192" i="1" a="1"/>
  <c r="AE192" i="1" s="1"/>
  <c r="AE194" i="1" a="1"/>
  <c r="AE194" i="1" s="1"/>
  <c r="AE196" i="1" a="1"/>
  <c r="AE196" i="1" s="1"/>
  <c r="AE198" i="1" a="1"/>
  <c r="AE198" i="1" s="1"/>
  <c r="AE200" i="1" a="1"/>
  <c r="AE200" i="1" s="1"/>
  <c r="AE202" i="1" a="1"/>
  <c r="AE202" i="1" s="1"/>
  <c r="AE204" i="1" a="1"/>
  <c r="AE204" i="1" s="1"/>
  <c r="AE206" i="1" a="1"/>
  <c r="AE206" i="1" s="1"/>
  <c r="AE208" i="1" a="1"/>
  <c r="AE208" i="1" s="1"/>
  <c r="Q3" i="1" a="1"/>
  <c r="Q3" i="1" s="1"/>
  <c r="Q5" i="1" a="1"/>
  <c r="Q5" i="1" s="1"/>
  <c r="Q7" i="1" a="1"/>
  <c r="Q7" i="1" s="1"/>
  <c r="Q9" i="1" a="1"/>
  <c r="Q9" i="1" s="1"/>
  <c r="Q11" i="1" a="1"/>
  <c r="Q11" i="1" s="1"/>
  <c r="Q13" i="1" a="1"/>
  <c r="Q13" i="1" s="1"/>
  <c r="Q15" i="1" a="1"/>
  <c r="Q15" i="1" s="1"/>
  <c r="Q17" i="1" a="1"/>
  <c r="Q17" i="1" s="1"/>
  <c r="Q19" i="1" a="1"/>
  <c r="Q19" i="1" s="1"/>
  <c r="Q21" i="1" a="1"/>
  <c r="Q21" i="1" s="1"/>
  <c r="Q23" i="1" a="1"/>
  <c r="Q23" i="1" s="1"/>
  <c r="Q25" i="1" a="1"/>
  <c r="Q25" i="1" s="1"/>
  <c r="Q27" i="1" a="1"/>
  <c r="Q27" i="1" s="1"/>
  <c r="Q29" i="1" a="1"/>
  <c r="Q29" i="1" s="1"/>
  <c r="Q31" i="1" a="1"/>
  <c r="Q31" i="1" s="1"/>
  <c r="Q33" i="1" a="1"/>
  <c r="Q33" i="1" s="1"/>
  <c r="Q35" i="1" a="1"/>
  <c r="Q35" i="1" s="1"/>
  <c r="Q37" i="1" a="1"/>
  <c r="Q37" i="1" s="1"/>
  <c r="Q39" i="1" a="1"/>
  <c r="Q39" i="1" s="1"/>
  <c r="Q41" i="1" a="1"/>
  <c r="Q41" i="1" s="1"/>
  <c r="Q43" i="1" a="1"/>
  <c r="Q43" i="1" s="1"/>
  <c r="Q45" i="1" a="1"/>
  <c r="Q45" i="1" s="1"/>
  <c r="Q47" i="1" a="1"/>
  <c r="Q47" i="1" s="1"/>
  <c r="Q49" i="1" a="1"/>
  <c r="Q49" i="1" s="1"/>
  <c r="Q51" i="1" a="1"/>
  <c r="Q51" i="1" s="1"/>
  <c r="Q53" i="1" a="1"/>
  <c r="Q53" i="1" s="1"/>
  <c r="Q55" i="1" a="1"/>
  <c r="Q55" i="1" s="1"/>
  <c r="Q57" i="1" a="1"/>
  <c r="Q57" i="1" s="1"/>
  <c r="Q59" i="1" a="1"/>
  <c r="Q59" i="1" s="1"/>
  <c r="Q61" i="1" a="1"/>
  <c r="Q61" i="1" s="1"/>
  <c r="Q63" i="1" a="1"/>
  <c r="Q63" i="1" s="1"/>
  <c r="Q65" i="1" a="1"/>
  <c r="Q65" i="1" s="1"/>
  <c r="Q67" i="1" a="1"/>
  <c r="Q67" i="1" s="1"/>
  <c r="Q69" i="1" a="1"/>
  <c r="Q69" i="1" s="1"/>
  <c r="Q71" i="1" a="1"/>
  <c r="Q71" i="1" s="1"/>
  <c r="Q73" i="1" a="1"/>
  <c r="Q73" i="1" s="1"/>
  <c r="Q75" i="1" a="1"/>
  <c r="Q75" i="1" s="1"/>
  <c r="Q77" i="1" a="1"/>
  <c r="Q77" i="1" s="1"/>
  <c r="Q79" i="1" a="1"/>
  <c r="Q79" i="1" s="1"/>
  <c r="Q81" i="1" a="1"/>
  <c r="Q81" i="1" s="1"/>
  <c r="Q83" i="1" a="1"/>
  <c r="Q83" i="1" s="1"/>
  <c r="Q85" i="1" a="1"/>
  <c r="Q85" i="1" s="1"/>
  <c r="Q87" i="1" a="1"/>
  <c r="Q87" i="1" s="1"/>
  <c r="Q89" i="1" a="1"/>
  <c r="Q89" i="1" s="1"/>
  <c r="Q91" i="1" a="1"/>
  <c r="Q91" i="1" s="1"/>
  <c r="Q93" i="1" a="1"/>
  <c r="Q93" i="1" s="1"/>
  <c r="Q95" i="1" a="1"/>
  <c r="Q95" i="1" s="1"/>
  <c r="Q97" i="1" a="1"/>
  <c r="Q97" i="1" s="1"/>
  <c r="Q99" i="1" a="1"/>
  <c r="Q99" i="1" s="1"/>
  <c r="Q101" i="1" a="1"/>
  <c r="Q101" i="1" s="1"/>
  <c r="Q103" i="1" a="1"/>
  <c r="Q103" i="1" s="1"/>
  <c r="AD7" i="1" a="1"/>
  <c r="AD7" i="1" s="1"/>
  <c r="AD23" i="1" a="1"/>
  <c r="AD23" i="1" s="1"/>
  <c r="AD39" i="1" a="1"/>
  <c r="AD39" i="1" s="1"/>
  <c r="AD55" i="1" a="1"/>
  <c r="AD55" i="1" s="1"/>
  <c r="AD71" i="1" a="1"/>
  <c r="AD71" i="1" s="1"/>
  <c r="AD87" i="1" a="1"/>
  <c r="AD87" i="1" s="1"/>
  <c r="AD103" i="1" a="1"/>
  <c r="AD103" i="1" s="1"/>
  <c r="AD119" i="1" a="1"/>
  <c r="AD119" i="1" s="1"/>
  <c r="AD135" i="1" a="1"/>
  <c r="AD135" i="1" s="1"/>
  <c r="AD151" i="1" a="1"/>
  <c r="AD151" i="1" s="1"/>
  <c r="AD167" i="1" a="1"/>
  <c r="AD167" i="1" s="1"/>
  <c r="AD179" i="1" a="1"/>
  <c r="AD179" i="1" s="1"/>
  <c r="AD187" i="1" a="1"/>
  <c r="AD187" i="1" s="1"/>
  <c r="AD195" i="1" a="1"/>
  <c r="AD195" i="1" s="1"/>
  <c r="AD203" i="1" a="1"/>
  <c r="AD203" i="1" s="1"/>
  <c r="AE7" i="1" a="1"/>
  <c r="AE7" i="1" s="1"/>
  <c r="AE15" i="1" a="1"/>
  <c r="AE15" i="1" s="1"/>
  <c r="AE23" i="1" a="1"/>
  <c r="AE23" i="1" s="1"/>
  <c r="AE31" i="1" a="1"/>
  <c r="AE31" i="1" s="1"/>
  <c r="AE39" i="1" a="1"/>
  <c r="AE39" i="1" s="1"/>
  <c r="AE47" i="1" a="1"/>
  <c r="AE47" i="1" s="1"/>
  <c r="AE55" i="1" a="1"/>
  <c r="AE55" i="1" s="1"/>
  <c r="AE59" i="1" a="1"/>
  <c r="AE59" i="1" s="1"/>
  <c r="AE63" i="1" a="1"/>
  <c r="AE63" i="1" s="1"/>
  <c r="AE67" i="1" a="1"/>
  <c r="AE67" i="1" s="1"/>
  <c r="AE71" i="1" a="1"/>
  <c r="AE71" i="1" s="1"/>
  <c r="AE75" i="1" a="1"/>
  <c r="AE75" i="1" s="1"/>
  <c r="AE79" i="1" a="1"/>
  <c r="AE79" i="1" s="1"/>
  <c r="AE83" i="1" a="1"/>
  <c r="AE83" i="1" s="1"/>
  <c r="AE87" i="1" a="1"/>
  <c r="AE87" i="1" s="1"/>
  <c r="AE91" i="1" a="1"/>
  <c r="AE91" i="1" s="1"/>
  <c r="AE95" i="1" a="1"/>
  <c r="AE95" i="1" s="1"/>
  <c r="AE99" i="1" a="1"/>
  <c r="AE99" i="1" s="1"/>
  <c r="AE103" i="1" a="1"/>
  <c r="AE103" i="1" s="1"/>
  <c r="AE107" i="1" a="1"/>
  <c r="AE107" i="1" s="1"/>
  <c r="AE111" i="1" a="1"/>
  <c r="AE111" i="1" s="1"/>
  <c r="AE115" i="1" a="1"/>
  <c r="AE115" i="1" s="1"/>
  <c r="AE119" i="1" a="1"/>
  <c r="AE119" i="1" s="1"/>
  <c r="AE123" i="1" a="1"/>
  <c r="AE123" i="1" s="1"/>
  <c r="AE127" i="1" a="1"/>
  <c r="AE127" i="1" s="1"/>
  <c r="AE131" i="1" a="1"/>
  <c r="AE131" i="1" s="1"/>
  <c r="AE135" i="1" a="1"/>
  <c r="AE135" i="1" s="1"/>
  <c r="AE139" i="1" a="1"/>
  <c r="AE139" i="1" s="1"/>
  <c r="AE143" i="1" a="1"/>
  <c r="AE143" i="1" s="1"/>
  <c r="AE147" i="1" a="1"/>
  <c r="AE147" i="1" s="1"/>
  <c r="AE151" i="1" a="1"/>
  <c r="AE151" i="1" s="1"/>
  <c r="AE155" i="1" a="1"/>
  <c r="AE155" i="1" s="1"/>
  <c r="AE159" i="1" a="1"/>
  <c r="AE159" i="1" s="1"/>
  <c r="AE163" i="1" a="1"/>
  <c r="AE163" i="1" s="1"/>
  <c r="AE167" i="1" a="1"/>
  <c r="AE167" i="1" s="1"/>
  <c r="AE171" i="1" a="1"/>
  <c r="AE171" i="1" s="1"/>
  <c r="AE175" i="1" a="1"/>
  <c r="AE175" i="1" s="1"/>
  <c r="AE179" i="1" a="1"/>
  <c r="AE179" i="1" s="1"/>
  <c r="AE183" i="1" a="1"/>
  <c r="AE183" i="1" s="1"/>
  <c r="AE187" i="1" a="1"/>
  <c r="AE187" i="1" s="1"/>
  <c r="AE191" i="1" a="1"/>
  <c r="AE191" i="1" s="1"/>
  <c r="AE195" i="1" a="1"/>
  <c r="AE195" i="1" s="1"/>
  <c r="AE199" i="1" a="1"/>
  <c r="AE199" i="1" s="1"/>
  <c r="AE203" i="1" a="1"/>
  <c r="AE203" i="1" s="1"/>
  <c r="AE207" i="1" a="1"/>
  <c r="AE207" i="1" s="1"/>
  <c r="Q4" i="1" a="1"/>
  <c r="Q4" i="1" s="1"/>
  <c r="Q8" i="1" a="1"/>
  <c r="Q8" i="1" s="1"/>
  <c r="Q12" i="1" a="1"/>
  <c r="Q12" i="1" s="1"/>
  <c r="Q16" i="1" a="1"/>
  <c r="Q16" i="1" s="1"/>
  <c r="Q20" i="1" a="1"/>
  <c r="Q20" i="1" s="1"/>
  <c r="Q24" i="1" a="1"/>
  <c r="Q24" i="1" s="1"/>
  <c r="Q28" i="1" a="1"/>
  <c r="Q28" i="1" s="1"/>
  <c r="Q32" i="1" a="1"/>
  <c r="Q32" i="1" s="1"/>
  <c r="Q36" i="1" a="1"/>
  <c r="Q36" i="1" s="1"/>
  <c r="Q40" i="1" a="1"/>
  <c r="Q40" i="1" s="1"/>
  <c r="Q44" i="1" a="1"/>
  <c r="Q44" i="1" s="1"/>
  <c r="Q48" i="1" a="1"/>
  <c r="Q48" i="1" s="1"/>
  <c r="Q52" i="1" a="1"/>
  <c r="Q52" i="1" s="1"/>
  <c r="Q56" i="1" a="1"/>
  <c r="Q56" i="1" s="1"/>
  <c r="Q60" i="1" a="1"/>
  <c r="Q60" i="1" s="1"/>
  <c r="Q64" i="1" a="1"/>
  <c r="Q64" i="1" s="1"/>
  <c r="Q68" i="1" a="1"/>
  <c r="Q68" i="1" s="1"/>
  <c r="Q72" i="1" a="1"/>
  <c r="Q72" i="1" s="1"/>
  <c r="Q76" i="1" a="1"/>
  <c r="Q76" i="1" s="1"/>
  <c r="Q80" i="1" a="1"/>
  <c r="Q80" i="1" s="1"/>
  <c r="Q84" i="1" a="1"/>
  <c r="Q84" i="1" s="1"/>
  <c r="Q88" i="1" a="1"/>
  <c r="Q88" i="1" s="1"/>
  <c r="Q92" i="1" a="1"/>
  <c r="Q92" i="1" s="1"/>
  <c r="Q96" i="1" a="1"/>
  <c r="Q96" i="1" s="1"/>
  <c r="Q100" i="1" a="1"/>
  <c r="Q100" i="1" s="1"/>
  <c r="Q104" i="1" a="1"/>
  <c r="Q104" i="1" s="1"/>
  <c r="Q106" i="1" a="1"/>
  <c r="Q106" i="1" s="1"/>
  <c r="Q108" i="1" a="1"/>
  <c r="Q108" i="1" s="1"/>
  <c r="Q110" i="1" a="1"/>
  <c r="Q110" i="1" s="1"/>
  <c r="Q112" i="1" a="1"/>
  <c r="Q112" i="1" s="1"/>
  <c r="Q114" i="1" a="1"/>
  <c r="Q114" i="1" s="1"/>
  <c r="Q116" i="1" a="1"/>
  <c r="Q116" i="1" s="1"/>
  <c r="Q118" i="1" a="1"/>
  <c r="Q118" i="1" s="1"/>
  <c r="Q120" i="1" a="1"/>
  <c r="Q120" i="1" s="1"/>
  <c r="Q122" i="1" a="1"/>
  <c r="Q122" i="1" s="1"/>
  <c r="Q124" i="1" a="1"/>
  <c r="Q124" i="1" s="1"/>
  <c r="Q126" i="1" a="1"/>
  <c r="Q126" i="1" s="1"/>
  <c r="Q128" i="1" a="1"/>
  <c r="Q128" i="1" s="1"/>
  <c r="Q130" i="1" a="1"/>
  <c r="Q130" i="1" s="1"/>
  <c r="Q132" i="1" a="1"/>
  <c r="Q132" i="1" s="1"/>
  <c r="Q134" i="1" a="1"/>
  <c r="Q134" i="1" s="1"/>
  <c r="Q136" i="1" a="1"/>
  <c r="Q136" i="1" s="1"/>
  <c r="Q138" i="1" a="1"/>
  <c r="Q138" i="1" s="1"/>
  <c r="Q140" i="1" a="1"/>
  <c r="Q140" i="1" s="1"/>
  <c r="Q142" i="1" a="1"/>
  <c r="Q142" i="1" s="1"/>
  <c r="Q144" i="1" a="1"/>
  <c r="Q144" i="1" s="1"/>
  <c r="Q146" i="1" a="1"/>
  <c r="Q146" i="1" s="1"/>
  <c r="Q148" i="1" a="1"/>
  <c r="Q148" i="1" s="1"/>
  <c r="Q150" i="1" a="1"/>
  <c r="Q150" i="1" s="1"/>
  <c r="Q152" i="1" a="1"/>
  <c r="Q152" i="1" s="1"/>
  <c r="Q154" i="1" a="1"/>
  <c r="Q154" i="1" s="1"/>
  <c r="Q156" i="1" a="1"/>
  <c r="Q156" i="1" s="1"/>
  <c r="Q158" i="1" a="1"/>
  <c r="Q158" i="1" s="1"/>
  <c r="Q160" i="1" a="1"/>
  <c r="Q160" i="1" s="1"/>
  <c r="Q162" i="1" a="1"/>
  <c r="Q162" i="1" s="1"/>
  <c r="Q164" i="1" a="1"/>
  <c r="Q164" i="1" s="1"/>
  <c r="Q166" i="1" a="1"/>
  <c r="Q166" i="1" s="1"/>
  <c r="Q168" i="1" a="1"/>
  <c r="Q168" i="1" s="1"/>
  <c r="Q170" i="1" a="1"/>
  <c r="Q170" i="1" s="1"/>
  <c r="Q172" i="1" a="1"/>
  <c r="Q172" i="1" s="1"/>
  <c r="Q174" i="1" a="1"/>
  <c r="Q174" i="1" s="1"/>
  <c r="Q176" i="1" a="1"/>
  <c r="Q176" i="1" s="1"/>
  <c r="Q178" i="1" a="1"/>
  <c r="Q178" i="1" s="1"/>
  <c r="Q180" i="1" a="1"/>
  <c r="Q180" i="1" s="1"/>
  <c r="Q182" i="1" a="1"/>
  <c r="Q182" i="1" s="1"/>
  <c r="Q184" i="1" a="1"/>
  <c r="Q184" i="1" s="1"/>
  <c r="Q186" i="1" a="1"/>
  <c r="Q186" i="1" s="1"/>
  <c r="Q188" i="1" a="1"/>
  <c r="Q188" i="1" s="1"/>
  <c r="Q190" i="1" a="1"/>
  <c r="Q190" i="1" s="1"/>
  <c r="Q192" i="1" a="1"/>
  <c r="Q192" i="1" s="1"/>
  <c r="Q194" i="1" a="1"/>
  <c r="Q194" i="1" s="1"/>
  <c r="Q196" i="1" a="1"/>
  <c r="Q196" i="1" s="1"/>
  <c r="Q198" i="1" a="1"/>
  <c r="Q198" i="1" s="1"/>
  <c r="Q200" i="1" a="1"/>
  <c r="Q200" i="1" s="1"/>
  <c r="Q202" i="1" a="1"/>
  <c r="Q202" i="1" s="1"/>
  <c r="Q204" i="1" a="1"/>
  <c r="Q204" i="1" s="1"/>
  <c r="Q206" i="1" a="1"/>
  <c r="Q206" i="1" s="1"/>
  <c r="Q208" i="1" a="1"/>
  <c r="Q208" i="1" s="1"/>
  <c r="AD15" i="1" a="1"/>
  <c r="AD15" i="1" s="1"/>
  <c r="AD31" i="1" a="1"/>
  <c r="AD31" i="1" s="1"/>
  <c r="AD47" i="1" a="1"/>
  <c r="AD47" i="1" s="1"/>
  <c r="AD63" i="1" a="1"/>
  <c r="AD63" i="1" s="1"/>
  <c r="AD79" i="1" a="1"/>
  <c r="AD79" i="1" s="1"/>
  <c r="AD95" i="1" a="1"/>
  <c r="AD95" i="1" s="1"/>
  <c r="AD111" i="1" a="1"/>
  <c r="AD111" i="1" s="1"/>
  <c r="AD127" i="1" a="1"/>
  <c r="AD127" i="1" s="1"/>
  <c r="AD143" i="1" a="1"/>
  <c r="AD143" i="1" s="1"/>
  <c r="AD159" i="1" a="1"/>
  <c r="AD159" i="1" s="1"/>
  <c r="AD175" i="1" a="1"/>
  <c r="AD175" i="1" s="1"/>
  <c r="AD183" i="1" a="1"/>
  <c r="AD183" i="1" s="1"/>
  <c r="AD191" i="1" a="1"/>
  <c r="AD191" i="1" s="1"/>
  <c r="AD199" i="1" a="1"/>
  <c r="AD199" i="1" s="1"/>
  <c r="AD207" i="1" a="1"/>
  <c r="AD207" i="1" s="1"/>
  <c r="AE11" i="1" a="1"/>
  <c r="AE11" i="1" s="1"/>
  <c r="AE19" i="1" a="1"/>
  <c r="AE19" i="1" s="1"/>
  <c r="AE27" i="1" a="1"/>
  <c r="AE27" i="1" s="1"/>
  <c r="AE35" i="1" a="1"/>
  <c r="AE35" i="1" s="1"/>
  <c r="AE43" i="1" a="1"/>
  <c r="AE43" i="1" s="1"/>
  <c r="AE51" i="1" a="1"/>
  <c r="AE51" i="1" s="1"/>
  <c r="AE57" i="1" a="1"/>
  <c r="AE57" i="1" s="1"/>
  <c r="AE61" i="1" a="1"/>
  <c r="AE61" i="1" s="1"/>
  <c r="AE65" i="1" a="1"/>
  <c r="AE65" i="1" s="1"/>
  <c r="AE69" i="1" a="1"/>
  <c r="AE69" i="1" s="1"/>
  <c r="AE73" i="1" a="1"/>
  <c r="AE73" i="1" s="1"/>
  <c r="AE77" i="1" a="1"/>
  <c r="AE77" i="1" s="1"/>
  <c r="AE81" i="1" a="1"/>
  <c r="AE81" i="1" s="1"/>
  <c r="AE85" i="1" a="1"/>
  <c r="AE85" i="1" s="1"/>
  <c r="AE89" i="1" a="1"/>
  <c r="AE89" i="1" s="1"/>
  <c r="AE93" i="1" a="1"/>
  <c r="AE93" i="1" s="1"/>
  <c r="AE97" i="1" a="1"/>
  <c r="AE97" i="1" s="1"/>
  <c r="AE101" i="1" a="1"/>
  <c r="AE101" i="1" s="1"/>
  <c r="AE105" i="1" a="1"/>
  <c r="AE105" i="1" s="1"/>
  <c r="AE109" i="1" a="1"/>
  <c r="AE109" i="1" s="1"/>
  <c r="AE113" i="1" a="1"/>
  <c r="AE113" i="1" s="1"/>
  <c r="AE117" i="1" a="1"/>
  <c r="AE117" i="1" s="1"/>
  <c r="AE121" i="1" a="1"/>
  <c r="AE121" i="1" s="1"/>
  <c r="AE125" i="1" a="1"/>
  <c r="AE125" i="1" s="1"/>
  <c r="AE129" i="1" a="1"/>
  <c r="AE129" i="1" s="1"/>
  <c r="AE133" i="1" a="1"/>
  <c r="AE133" i="1" s="1"/>
  <c r="AE137" i="1" a="1"/>
  <c r="AE137" i="1" s="1"/>
  <c r="AE141" i="1" a="1"/>
  <c r="AE141" i="1" s="1"/>
  <c r="AE145" i="1" a="1"/>
  <c r="AE145" i="1" s="1"/>
  <c r="AE149" i="1" a="1"/>
  <c r="AE149" i="1" s="1"/>
  <c r="AE153" i="1" a="1"/>
  <c r="AE153" i="1" s="1"/>
  <c r="AE157" i="1" a="1"/>
  <c r="AE157" i="1" s="1"/>
  <c r="AE161" i="1" a="1"/>
  <c r="AE161" i="1" s="1"/>
  <c r="AE165" i="1" a="1"/>
  <c r="AE165" i="1" s="1"/>
  <c r="AE169" i="1" a="1"/>
  <c r="AE169" i="1" s="1"/>
  <c r="AE173" i="1" a="1"/>
  <c r="AE173" i="1" s="1"/>
  <c r="AE177" i="1" a="1"/>
  <c r="AE177" i="1" s="1"/>
  <c r="AE181" i="1" a="1"/>
  <c r="AE181" i="1" s="1"/>
  <c r="AE185" i="1" a="1"/>
  <c r="AE185" i="1" s="1"/>
  <c r="AE189" i="1" a="1"/>
  <c r="AE189" i="1" s="1"/>
  <c r="AE193" i="1" a="1"/>
  <c r="AE193" i="1" s="1"/>
  <c r="AE197" i="1" a="1"/>
  <c r="AE197" i="1" s="1"/>
  <c r="AE201" i="1" a="1"/>
  <c r="AE201" i="1" s="1"/>
  <c r="AE205" i="1" a="1"/>
  <c r="AE205" i="1" s="1"/>
  <c r="Q2" i="1" a="1"/>
  <c r="Q2" i="1" s="1"/>
  <c r="Q6" i="1" a="1"/>
  <c r="Q6" i="1" s="1"/>
  <c r="Q10" i="1" a="1"/>
  <c r="Q10" i="1" s="1"/>
  <c r="Q14" i="1" a="1"/>
  <c r="Q14" i="1" s="1"/>
  <c r="Q18" i="1" a="1"/>
  <c r="Q18" i="1" s="1"/>
  <c r="Q22" i="1" a="1"/>
  <c r="Q22" i="1" s="1"/>
  <c r="Q26" i="1" a="1"/>
  <c r="Q26" i="1" s="1"/>
  <c r="Q30" i="1" a="1"/>
  <c r="Q30" i="1" s="1"/>
  <c r="Q34" i="1" a="1"/>
  <c r="Q34" i="1" s="1"/>
  <c r="Q38" i="1" a="1"/>
  <c r="Q38" i="1" s="1"/>
  <c r="Q42" i="1" a="1"/>
  <c r="Q42" i="1" s="1"/>
  <c r="Q46" i="1" a="1"/>
  <c r="Q46" i="1" s="1"/>
  <c r="Q50" i="1" a="1"/>
  <c r="Q50" i="1" s="1"/>
  <c r="Q54" i="1" a="1"/>
  <c r="Q54" i="1" s="1"/>
  <c r="Q58" i="1" a="1"/>
  <c r="Q58" i="1" s="1"/>
  <c r="Q62" i="1" a="1"/>
  <c r="Q62" i="1" s="1"/>
  <c r="Q66" i="1" a="1"/>
  <c r="Q66" i="1" s="1"/>
  <c r="Q70" i="1" a="1"/>
  <c r="Q70" i="1" s="1"/>
  <c r="Q74" i="1" a="1"/>
  <c r="Q74" i="1" s="1"/>
  <c r="Q78" i="1" a="1"/>
  <c r="Q78" i="1" s="1"/>
  <c r="Q82" i="1" a="1"/>
  <c r="Q82" i="1" s="1"/>
  <c r="Q86" i="1" a="1"/>
  <c r="Q86" i="1" s="1"/>
  <c r="Q90" i="1" a="1"/>
  <c r="Q90" i="1" s="1"/>
  <c r="Q94" i="1" a="1"/>
  <c r="Q94" i="1" s="1"/>
  <c r="Q98" i="1" a="1"/>
  <c r="Q98" i="1" s="1"/>
  <c r="Q102" i="1" a="1"/>
  <c r="Q102" i="1" s="1"/>
  <c r="Q105" i="1" a="1"/>
  <c r="Q105" i="1" s="1"/>
  <c r="Q107" i="1" a="1"/>
  <c r="Q107" i="1" s="1"/>
  <c r="Q109" i="1" a="1"/>
  <c r="Q109" i="1" s="1"/>
  <c r="Q111" i="1" a="1"/>
  <c r="Q111" i="1" s="1"/>
  <c r="Q113" i="1" a="1"/>
  <c r="Q113" i="1" s="1"/>
  <c r="Q115" i="1" a="1"/>
  <c r="Q115" i="1" s="1"/>
  <c r="Q117" i="1" a="1"/>
  <c r="Q117" i="1" s="1"/>
  <c r="Q119" i="1" a="1"/>
  <c r="Q119" i="1" s="1"/>
  <c r="Q121" i="1" a="1"/>
  <c r="Q121" i="1" s="1"/>
  <c r="Q123" i="1" a="1"/>
  <c r="Q123" i="1" s="1"/>
  <c r="Q125" i="1" a="1"/>
  <c r="Q125" i="1" s="1"/>
  <c r="Q127" i="1" a="1"/>
  <c r="Q127" i="1" s="1"/>
  <c r="Q129" i="1" a="1"/>
  <c r="Q129" i="1" s="1"/>
  <c r="Q131" i="1" a="1"/>
  <c r="Q131" i="1" s="1"/>
  <c r="Q133" i="1" a="1"/>
  <c r="Q133" i="1" s="1"/>
  <c r="Q135" i="1" a="1"/>
  <c r="Q135" i="1" s="1"/>
  <c r="Q137" i="1" a="1"/>
  <c r="Q137" i="1" s="1"/>
  <c r="Q139" i="1" a="1"/>
  <c r="Q139" i="1" s="1"/>
  <c r="Q141" i="1" a="1"/>
  <c r="Q141" i="1" s="1"/>
  <c r="Q143" i="1" a="1"/>
  <c r="Q143" i="1" s="1"/>
  <c r="Q145" i="1" a="1"/>
  <c r="Q145" i="1" s="1"/>
  <c r="Q147" i="1" a="1"/>
  <c r="Q147" i="1" s="1"/>
  <c r="Q149" i="1" a="1"/>
  <c r="Q149" i="1" s="1"/>
  <c r="Q151" i="1" a="1"/>
  <c r="Q151" i="1" s="1"/>
  <c r="Q153" i="1" a="1"/>
  <c r="Q153" i="1" s="1"/>
  <c r="Q155" i="1" a="1"/>
  <c r="Q155" i="1" s="1"/>
  <c r="Q157" i="1" a="1"/>
  <c r="Q157" i="1" s="1"/>
  <c r="Q159" i="1" a="1"/>
  <c r="Q159" i="1" s="1"/>
  <c r="Q161" i="1" a="1"/>
  <c r="Q161" i="1" s="1"/>
  <c r="Q163" i="1" a="1"/>
  <c r="Q163" i="1" s="1"/>
  <c r="Q165" i="1" a="1"/>
  <c r="Q165" i="1" s="1"/>
  <c r="Q167" i="1" a="1"/>
  <c r="Q167" i="1" s="1"/>
  <c r="Q169" i="1" a="1"/>
  <c r="Q169" i="1" s="1"/>
  <c r="Q171" i="1" a="1"/>
  <c r="Q171" i="1" s="1"/>
  <c r="Q173" i="1" a="1"/>
  <c r="Q173" i="1" s="1"/>
  <c r="Q175" i="1" a="1"/>
  <c r="Q175" i="1" s="1"/>
  <c r="Q177" i="1" a="1"/>
  <c r="Q177" i="1" s="1"/>
  <c r="Q179" i="1" a="1"/>
  <c r="Q179" i="1" s="1"/>
  <c r="Q181" i="1" a="1"/>
  <c r="Q181" i="1" s="1"/>
  <c r="Q183" i="1" a="1"/>
  <c r="Q183" i="1" s="1"/>
  <c r="Q185" i="1" a="1"/>
  <c r="Q185" i="1" s="1"/>
  <c r="Q187" i="1" a="1"/>
  <c r="Q187" i="1" s="1"/>
  <c r="Q189" i="1" a="1"/>
  <c r="Q189" i="1" s="1"/>
  <c r="Q191" i="1" a="1"/>
  <c r="Q191" i="1" s="1"/>
  <c r="Q193" i="1" a="1"/>
  <c r="Q193" i="1" s="1"/>
  <c r="Q195" i="1" a="1"/>
  <c r="Q195" i="1" s="1"/>
  <c r="Q197" i="1" a="1"/>
  <c r="Q197" i="1" s="1"/>
  <c r="Q199" i="1" a="1"/>
  <c r="Q199" i="1" s="1"/>
  <c r="Q201" i="1" a="1"/>
  <c r="Q201" i="1" s="1"/>
  <c r="Q203" i="1" a="1"/>
  <c r="Q203" i="1" s="1"/>
  <c r="Q205" i="1" a="1"/>
  <c r="Q205" i="1" s="1"/>
  <c r="Q207" i="1" a="1"/>
  <c r="Q207" i="1" s="1"/>
  <c r="Q209" i="1" a="1"/>
  <c r="Q209" i="1" s="1"/>
</calcChain>
</file>

<file path=xl/sharedStrings.xml><?xml version="1.0" encoding="utf-8"?>
<sst xmlns="http://schemas.openxmlformats.org/spreadsheetml/2006/main" count="1083" uniqueCount="479">
  <si>
    <t>montant</t>
  </si>
  <si>
    <t>nom</t>
  </si>
  <si>
    <t>coupon</t>
  </si>
  <si>
    <t>47 850 000</t>
  </si>
  <si>
    <t>ABN AMRO BANK</t>
  </si>
  <si>
    <t>2.88%</t>
  </si>
  <si>
    <t>70 831 000</t>
  </si>
  <si>
    <t>24 199 000</t>
  </si>
  <si>
    <t>101 634 000</t>
  </si>
  <si>
    <t>36 275 000</t>
  </si>
  <si>
    <t>11 547 000</t>
  </si>
  <si>
    <t>42 307 000</t>
  </si>
  <si>
    <t>53 443 000</t>
  </si>
  <si>
    <t>28 261 000</t>
  </si>
  <si>
    <t>107 444 000</t>
  </si>
  <si>
    <t>78 253 000</t>
  </si>
  <si>
    <t>59 278 000</t>
  </si>
  <si>
    <t>9 479 000</t>
  </si>
  <si>
    <t>2 099 000</t>
  </si>
  <si>
    <t>70 377 000</t>
  </si>
  <si>
    <t>48 486 000</t>
  </si>
  <si>
    <t>10 485 000</t>
  </si>
  <si>
    <t>62 916 000</t>
  </si>
  <si>
    <t>23 523 000</t>
  </si>
  <si>
    <t>65 700 000</t>
  </si>
  <si>
    <t>42 800 000</t>
  </si>
  <si>
    <t>19 130 000</t>
  </si>
  <si>
    <t>33 570 000</t>
  </si>
  <si>
    <t>30 700 000</t>
  </si>
  <si>
    <t>52 000 000</t>
  </si>
  <si>
    <t>39 000 000</t>
  </si>
  <si>
    <t>68 600 000</t>
  </si>
  <si>
    <t>13 300 000</t>
  </si>
  <si>
    <t>26 782 000</t>
  </si>
  <si>
    <t>53 430 000</t>
  </si>
  <si>
    <t>54 585 000</t>
  </si>
  <si>
    <t>48 641 000</t>
  </si>
  <si>
    <t>47 821 000</t>
  </si>
  <si>
    <t>9 109 000</t>
  </si>
  <si>
    <t>38 471 000</t>
  </si>
  <si>
    <t>28 900 000</t>
  </si>
  <si>
    <t>48 426 000</t>
  </si>
  <si>
    <t>74 650 000</t>
  </si>
  <si>
    <t>25 713 000</t>
  </si>
  <si>
    <t>72 710 000</t>
  </si>
  <si>
    <t>61 095 000</t>
  </si>
  <si>
    <t>30 600 000</t>
  </si>
  <si>
    <t>32 052 000</t>
  </si>
  <si>
    <t>8 726 000</t>
  </si>
  <si>
    <t>29 144 000</t>
  </si>
  <si>
    <t>62 583 000</t>
  </si>
  <si>
    <t>16 077 000</t>
  </si>
  <si>
    <t>10 359 000</t>
  </si>
  <si>
    <t>19 685 000</t>
  </si>
  <si>
    <t>18 426 000</t>
  </si>
  <si>
    <t>39 337 000</t>
  </si>
  <si>
    <t>27 589 000</t>
  </si>
  <si>
    <t>32 206 000</t>
  </si>
  <si>
    <t>26 988 000</t>
  </si>
  <si>
    <t>29 095 000</t>
  </si>
  <si>
    <t>500 000</t>
  </si>
  <si>
    <t>19 900 000</t>
  </si>
  <si>
    <t>41 600 000</t>
  </si>
  <si>
    <t>26 055 000</t>
  </si>
  <si>
    <t>49 492 000</t>
  </si>
  <si>
    <t>19 100 000</t>
  </si>
  <si>
    <t>72 542 000</t>
  </si>
  <si>
    <t>66 790 000</t>
  </si>
  <si>
    <t>24 750 000</t>
  </si>
  <si>
    <t>51 107 000</t>
  </si>
  <si>
    <t>70 188 000</t>
  </si>
  <si>
    <t>67 771 000</t>
  </si>
  <si>
    <t>47 486 000</t>
  </si>
  <si>
    <t>15 538 000</t>
  </si>
  <si>
    <t>26 788 000</t>
  </si>
  <si>
    <t>9 136 000</t>
  </si>
  <si>
    <t>72 233 000</t>
  </si>
  <si>
    <t>113 899 000</t>
  </si>
  <si>
    <t>47 372 740</t>
  </si>
  <si>
    <t>71 556 000</t>
  </si>
  <si>
    <t>15 248 000</t>
  </si>
  <si>
    <t>34 378 000</t>
  </si>
  <si>
    <t>18 582 000</t>
  </si>
  <si>
    <t>72 106 000</t>
  </si>
  <si>
    <t>57 981 000</t>
  </si>
  <si>
    <t>65 400 000</t>
  </si>
  <si>
    <t>55 258 000</t>
  </si>
  <si>
    <t>81 346 000</t>
  </si>
  <si>
    <t>47 834 300</t>
  </si>
  <si>
    <t>40 675 000</t>
  </si>
  <si>
    <t>34 545 000</t>
  </si>
  <si>
    <t>39 537 000</t>
  </si>
  <si>
    <t>59 600 000</t>
  </si>
  <si>
    <t>22 233 000</t>
  </si>
  <si>
    <t>32 649 000</t>
  </si>
  <si>
    <t>48 511 000</t>
  </si>
  <si>
    <t>26 821 000</t>
  </si>
  <si>
    <t>27 930 000</t>
  </si>
  <si>
    <t>29 000 000</t>
  </si>
  <si>
    <t>48 521 000</t>
  </si>
  <si>
    <t>62 593 000</t>
  </si>
  <si>
    <t>47 367 000</t>
  </si>
  <si>
    <t>42 630 000</t>
  </si>
  <si>
    <t>77 359 000</t>
  </si>
  <si>
    <t>82 597 000</t>
  </si>
  <si>
    <t>77 360 000</t>
  </si>
  <si>
    <t>15 625 000</t>
  </si>
  <si>
    <t>14 250 000</t>
  </si>
  <si>
    <t>48 422 000</t>
  </si>
  <si>
    <t>68 864 000</t>
  </si>
  <si>
    <t>121 003 000</t>
  </si>
  <si>
    <t>36 659 000</t>
  </si>
  <si>
    <t>17 900 000</t>
  </si>
  <si>
    <t>16 097 000</t>
  </si>
  <si>
    <t>7.12%</t>
  </si>
  <si>
    <t xml:space="preserve">ABN AMRO BANK  </t>
  </si>
  <si>
    <t xml:space="preserve">ACTIVISION  </t>
  </si>
  <si>
    <t>5.62%</t>
  </si>
  <si>
    <t xml:space="preserve">AIR LEASE  </t>
  </si>
  <si>
    <t>2.75%</t>
  </si>
  <si>
    <t xml:space="preserve">ALLIED IRISH  </t>
  </si>
  <si>
    <t>4.12%</t>
  </si>
  <si>
    <t>6.25%</t>
  </si>
  <si>
    <t xml:space="preserve">ALTICE SA  </t>
  </si>
  <si>
    <t>6.50%</t>
  </si>
  <si>
    <t>6.62%</t>
  </si>
  <si>
    <t>7.25%</t>
  </si>
  <si>
    <t>7.62%</t>
  </si>
  <si>
    <t>3.45%</t>
  </si>
  <si>
    <t xml:space="preserve">ANADARKO PETROLEUM  </t>
  </si>
  <si>
    <t>5.55%</t>
  </si>
  <si>
    <t>6.38%</t>
  </si>
  <si>
    <t xml:space="preserve">AXA  </t>
  </si>
  <si>
    <t>3.38%</t>
  </si>
  <si>
    <t>5.12%</t>
  </si>
  <si>
    <t xml:space="preserve">BANCO POPOLARE SC  </t>
  </si>
  <si>
    <t xml:space="preserve">BANK OF AMERICA  </t>
  </si>
  <si>
    <t>3.88%</t>
  </si>
  <si>
    <t xml:space="preserve">BANK OF IRELAND  </t>
  </si>
  <si>
    <t>7.38%</t>
  </si>
  <si>
    <t xml:space="preserve">BANKIA  </t>
  </si>
  <si>
    <t>3.50%</t>
  </si>
  <si>
    <t>4.00%</t>
  </si>
  <si>
    <t xml:space="preserve">BARCLAYS  </t>
  </si>
  <si>
    <t>2.62%</t>
  </si>
  <si>
    <t>7.75%</t>
  </si>
  <si>
    <t xml:space="preserve">BBVA  </t>
  </si>
  <si>
    <t>7.00%</t>
  </si>
  <si>
    <t>8.88%</t>
  </si>
  <si>
    <t>9.00%</t>
  </si>
  <si>
    <t xml:space="preserve">BELFIUS BANK SA  </t>
  </si>
  <si>
    <t>3.12%</t>
  </si>
  <si>
    <t xml:space="preserve">BERKSHIRE HATHAWAY  </t>
  </si>
  <si>
    <t>0.50%</t>
  </si>
  <si>
    <t xml:space="preserve">BNP PARIBAS  </t>
  </si>
  <si>
    <t>2.38%</t>
  </si>
  <si>
    <t>6.12%</t>
  </si>
  <si>
    <t xml:space="preserve">CITIGROUP INC  </t>
  </si>
  <si>
    <t>4.30%</t>
  </si>
  <si>
    <t>4.40%</t>
  </si>
  <si>
    <t xml:space="preserve">COCA-COLA  </t>
  </si>
  <si>
    <t>0.75%</t>
  </si>
  <si>
    <t xml:space="preserve">CREDIT AGRICOLE  </t>
  </si>
  <si>
    <t>4.38%</t>
  </si>
  <si>
    <t>4.50%</t>
  </si>
  <si>
    <t>4.75%</t>
  </si>
  <si>
    <t>7.88%</t>
  </si>
  <si>
    <t xml:space="preserve">CREDIT LOGEMENT SA  </t>
  </si>
  <si>
    <t>0.85%</t>
  </si>
  <si>
    <t xml:space="preserve">CREDIT SUISSE  </t>
  </si>
  <si>
    <t>5.75%</t>
  </si>
  <si>
    <t xml:space="preserve">DANICA PENSION  </t>
  </si>
  <si>
    <t xml:space="preserve">DANSKE BANK  </t>
  </si>
  <si>
    <t>5.88%</t>
  </si>
  <si>
    <t xml:space="preserve">DNO ASA  </t>
  </si>
  <si>
    <t>8.75%</t>
  </si>
  <si>
    <t xml:space="preserve">EBAY INC  </t>
  </si>
  <si>
    <t>2.60%</t>
  </si>
  <si>
    <t>3.80%</t>
  </si>
  <si>
    <t xml:space="preserve">EUROFINS SCIENTIFIC  </t>
  </si>
  <si>
    <t>2.25%</t>
  </si>
  <si>
    <t>4.88%</t>
  </si>
  <si>
    <t xml:space="preserve">FGA CAPITAL IRELAND PLC  </t>
  </si>
  <si>
    <t>1.25%</t>
  </si>
  <si>
    <t>1.38%</t>
  </si>
  <si>
    <t>2.00%</t>
  </si>
  <si>
    <t xml:space="preserve">FIAT  </t>
  </si>
  <si>
    <t xml:space="preserve">FIRST QUANTUM MINERALS LTD  </t>
  </si>
  <si>
    <t xml:space="preserve">FONCIERE LYONNAISE  </t>
  </si>
  <si>
    <t xml:space="preserve">GENEL ENERGY  </t>
  </si>
  <si>
    <t>7.50%</t>
  </si>
  <si>
    <t xml:space="preserve">IBERDROLA  </t>
  </si>
  <si>
    <t>5.00%</t>
  </si>
  <si>
    <t xml:space="preserve">IMS HEALTH INC  </t>
  </si>
  <si>
    <t xml:space="preserve">ING GROEP NV  </t>
  </si>
  <si>
    <t>6.00%</t>
  </si>
  <si>
    <t xml:space="preserve">INTESA SAN PAOLO  </t>
  </si>
  <si>
    <t>3.00%</t>
  </si>
  <si>
    <t>3.75%</t>
  </si>
  <si>
    <t>5.25%</t>
  </si>
  <si>
    <t>5.71%</t>
  </si>
  <si>
    <t>7.70%</t>
  </si>
  <si>
    <t xml:space="preserve">ISLANDSBANKI  </t>
  </si>
  <si>
    <t>1.75%</t>
  </si>
  <si>
    <t xml:space="preserve">JP MORGAN  </t>
  </si>
  <si>
    <t>1.65%</t>
  </si>
  <si>
    <t xml:space="preserve">LANDSBANKINN  </t>
  </si>
  <si>
    <t>1.62%</t>
  </si>
  <si>
    <t xml:space="preserve">LEUCADIA  </t>
  </si>
  <si>
    <t>5.50%</t>
  </si>
  <si>
    <t xml:space="preserve">LLOYDS  </t>
  </si>
  <si>
    <t>4.58%</t>
  </si>
  <si>
    <t xml:space="preserve">MERCURY BONDCO PLC  </t>
  </si>
  <si>
    <t>8.25%</t>
  </si>
  <si>
    <t xml:space="preserve">MMC NORILSK NICKEL OJSC  </t>
  </si>
  <si>
    <t xml:space="preserve">MURPHY OIL  </t>
  </si>
  <si>
    <t>4.70%</t>
  </si>
  <si>
    <t>6.88%</t>
  </si>
  <si>
    <t xml:space="preserve">MYRIAD INTERNATIONAL HOLDINGS BV  </t>
  </si>
  <si>
    <t xml:space="preserve">NORTH ATLANTIC DRILLING  </t>
  </si>
  <si>
    <t xml:space="preserve">NUMERICABLE  </t>
  </si>
  <si>
    <t xml:space="preserve">PERSHING SQUARE  </t>
  </si>
  <si>
    <t xml:space="preserve">RABOBANK  </t>
  </si>
  <si>
    <t xml:space="preserve">ROYAL BANK OF SCOTLAND  </t>
  </si>
  <si>
    <t>3.62%</t>
  </si>
  <si>
    <t>6.93%</t>
  </si>
  <si>
    <t>8.62%</t>
  </si>
  <si>
    <t xml:space="preserve">SANTANDER  </t>
  </si>
  <si>
    <t xml:space="preserve">SOCIETE GENERALE  </t>
  </si>
  <si>
    <t>6.75%</t>
  </si>
  <si>
    <t>8.00%</t>
  </si>
  <si>
    <t xml:space="preserve">TOTAL SA  </t>
  </si>
  <si>
    <t>2.71%</t>
  </si>
  <si>
    <t>3.37%</t>
  </si>
  <si>
    <t xml:space="preserve">TULLOW OIL  </t>
  </si>
  <si>
    <t xml:space="preserve">UBS AG  </t>
  </si>
  <si>
    <t xml:space="preserve">UNICREDIT  </t>
  </si>
  <si>
    <t>6.95%</t>
  </si>
  <si>
    <t xml:space="preserve">UNIPOLSAI SPA  </t>
  </si>
  <si>
    <t xml:space="preserve">VIENNA INSURANCE  </t>
  </si>
  <si>
    <t xml:space="preserve">XYLEM INC  </t>
  </si>
  <si>
    <t>Emprunts privés à taux fixe - pays émergents</t>
  </si>
  <si>
    <t>52 064 000</t>
  </si>
  <si>
    <t>47 866 000</t>
  </si>
  <si>
    <t>44 590 000</t>
  </si>
  <si>
    <t>23 400 000</t>
  </si>
  <si>
    <t>39 544 000</t>
  </si>
  <si>
    <t>11 219 000</t>
  </si>
  <si>
    <t>43 636 000</t>
  </si>
  <si>
    <t>38 900 000</t>
  </si>
  <si>
    <t>36 708 000</t>
  </si>
  <si>
    <t>34 111 000</t>
  </si>
  <si>
    <t>16 268 000</t>
  </si>
  <si>
    <t>9 610 000</t>
  </si>
  <si>
    <t>35 838 000</t>
  </si>
  <si>
    <t>23 679 000</t>
  </si>
  <si>
    <t>14 219 000</t>
  </si>
  <si>
    <t>23 633 000</t>
  </si>
  <si>
    <t>8 635 000</t>
  </si>
  <si>
    <t>10 500 000</t>
  </si>
  <si>
    <t>48 800 000</t>
  </si>
  <si>
    <t>48 038 000</t>
  </si>
  <si>
    <t>17 784 000</t>
  </si>
  <si>
    <t>6 084 000</t>
  </si>
  <si>
    <t>5 616 000</t>
  </si>
  <si>
    <t>18 664 000</t>
  </si>
  <si>
    <t>8 960 000</t>
  </si>
  <si>
    <t>39 237 000</t>
  </si>
  <si>
    <t>30 985 000</t>
  </si>
  <si>
    <t>9 360 000</t>
  </si>
  <si>
    <t>3 613 000</t>
  </si>
  <si>
    <t>38 150 000</t>
  </si>
  <si>
    <t>38 135 699</t>
  </si>
  <si>
    <t>28 705 000</t>
  </si>
  <si>
    <t>28 079 000</t>
  </si>
  <si>
    <t>4 680 000</t>
  </si>
  <si>
    <t>2 246 000</t>
  </si>
  <si>
    <t>12 122 000</t>
  </si>
  <si>
    <t>5 682 000</t>
  </si>
  <si>
    <t>3 788 000</t>
  </si>
  <si>
    <t>39 620 000</t>
  </si>
  <si>
    <t>1 650 000</t>
  </si>
  <si>
    <t>8 654 000</t>
  </si>
  <si>
    <t>2 864 000</t>
  </si>
  <si>
    <t>14 256 000</t>
  </si>
  <si>
    <t>5 210 000</t>
  </si>
  <si>
    <t>5 707 000</t>
  </si>
  <si>
    <t>38 282 000</t>
  </si>
  <si>
    <t>2 842 000</t>
  </si>
  <si>
    <t>3 793 000</t>
  </si>
  <si>
    <t>7 399 000</t>
  </si>
  <si>
    <t>15 149 000</t>
  </si>
  <si>
    <t>9 468 000</t>
  </si>
  <si>
    <t>11 835 000</t>
  </si>
  <si>
    <t>8 426 000</t>
  </si>
  <si>
    <t>38 283 000</t>
  </si>
  <si>
    <t>9 470 000</t>
  </si>
  <si>
    <t>18 661 000</t>
  </si>
  <si>
    <t>32 711 000</t>
  </si>
  <si>
    <t>4 673 000</t>
  </si>
  <si>
    <t>5 607 000</t>
  </si>
  <si>
    <t>31 201 000</t>
  </si>
  <si>
    <t>3 736 000</t>
  </si>
  <si>
    <t>6 842 000</t>
  </si>
  <si>
    <t>6 539 000</t>
  </si>
  <si>
    <t>38 684 599</t>
  </si>
  <si>
    <t>17 300 000</t>
  </si>
  <si>
    <t>26 117 000</t>
  </si>
  <si>
    <t>43 064 000</t>
  </si>
  <si>
    <t>44 755 000</t>
  </si>
  <si>
    <t>24 679 000</t>
  </si>
  <si>
    <t>25 174 296</t>
  </si>
  <si>
    <t>ACASC 2015-1X A1</t>
  </si>
  <si>
    <t>ACLO 2X A</t>
  </si>
  <si>
    <t>ACLO 2X B</t>
  </si>
  <si>
    <t>ACLO 2X C</t>
  </si>
  <si>
    <t>ADAGI V-X A</t>
  </si>
  <si>
    <t>ADAGI V-X B</t>
  </si>
  <si>
    <t>ALLEG 2015-1X A</t>
  </si>
  <si>
    <t>ALME 4X A</t>
  </si>
  <si>
    <t>ALME 5X A</t>
  </si>
  <si>
    <t>ALME 5X C</t>
  </si>
  <si>
    <t>ARBR 3X A2</t>
  </si>
  <si>
    <t>ARCHS 2016-2X A</t>
  </si>
  <si>
    <t>AURIUM CLO 1X A</t>
  </si>
  <si>
    <t>BABSE 2016-1X A1</t>
  </si>
  <si>
    <t>BABSE 2016-1X B1</t>
  </si>
  <si>
    <t>BABSE 2016-1X C</t>
  </si>
  <si>
    <t>BLACK 2012-1X A1</t>
  </si>
  <si>
    <t>CADOG 7X B</t>
  </si>
  <si>
    <t>CADOG 7X C</t>
  </si>
  <si>
    <t>CADOG 7X D</t>
  </si>
  <si>
    <t>CGMSE 2015-2X A1A</t>
  </si>
  <si>
    <t>CGMSE 2015-2X C</t>
  </si>
  <si>
    <t>CORDA 5X A1</t>
  </si>
  <si>
    <t>CORDA 5X C</t>
  </si>
  <si>
    <t>CORDA 6X B</t>
  </si>
  <si>
    <t>CORDA 6X C</t>
  </si>
  <si>
    <t>CORDA 6X D</t>
  </si>
  <si>
    <t>CRKST 1X A1A</t>
  </si>
  <si>
    <t>CRNCL 2013-3X B</t>
  </si>
  <si>
    <t>CRNCL 2013-3X C</t>
  </si>
  <si>
    <t>DRYD 2015-39X D</t>
  </si>
  <si>
    <t>ELMP 1X A1</t>
  </si>
  <si>
    <t>ELMP 1X A2</t>
  </si>
  <si>
    <t>ELMP 1X B</t>
  </si>
  <si>
    <t>ELMP 1X C</t>
  </si>
  <si>
    <t>HARVT 14X A1A</t>
  </si>
  <si>
    <t>HARVT IV B1</t>
  </si>
  <si>
    <t>ICG 2016-1X A1</t>
  </si>
  <si>
    <t>JFIN 2016-1X A1</t>
  </si>
  <si>
    <t>JUBIL 2013-10X C</t>
  </si>
  <si>
    <t>JUBIL 2013-10X D</t>
  </si>
  <si>
    <t>JUBIL 2015-16X A1</t>
  </si>
  <si>
    <t>JUBIL 2016-17X A</t>
  </si>
  <si>
    <t>JUBIL 2016-17X B</t>
  </si>
  <si>
    <t>JUBIL 2016-17X C</t>
  </si>
  <si>
    <t>KKR 12 A1A</t>
  </si>
  <si>
    <t>MVW 2015-10X A1</t>
  </si>
  <si>
    <t>NEWH 2X A1</t>
  </si>
  <si>
    <t>OCP 2015-9X A1</t>
  </si>
  <si>
    <t>OCP 2016-12X A1</t>
  </si>
  <si>
    <t>OHECP 2015-4X A1AE</t>
  </si>
  <si>
    <t>TRNTS 2016-5X A</t>
  </si>
  <si>
    <t xml:space="preserve">AP MOELLER-MAERSK A/S TV </t>
  </si>
  <si>
    <t xml:space="preserve">BHP BILLITON TV </t>
  </si>
  <si>
    <t xml:space="preserve">LOCK AS TV </t>
  </si>
  <si>
    <t xml:space="preserve">AXIS BANK </t>
  </si>
  <si>
    <t xml:space="preserve">5.12% </t>
  </si>
  <si>
    <t xml:space="preserve">BRF SA </t>
  </si>
  <si>
    <t xml:space="preserve">2.75% </t>
  </si>
  <si>
    <t xml:space="preserve">CBQ FINANCE  </t>
  </si>
  <si>
    <t xml:space="preserve">CESKE DRAHY  </t>
  </si>
  <si>
    <t>1.88%</t>
  </si>
  <si>
    <t xml:space="preserve">FEMSA UNITS ADR  </t>
  </si>
  <si>
    <t xml:space="preserve">FIDEICOM  </t>
  </si>
  <si>
    <t xml:space="preserve">HDFC BANK  </t>
  </si>
  <si>
    <t xml:space="preserve">ICICI BANK  </t>
  </si>
  <si>
    <t xml:space="preserve">MOL HUNGARIAN OIL AND GAS  </t>
  </si>
  <si>
    <t xml:space="preserve">PETROBRAS  </t>
  </si>
  <si>
    <t>3.25%</t>
  </si>
  <si>
    <t xml:space="preserve">PHOSAGRO  </t>
  </si>
  <si>
    <t>4.20%</t>
  </si>
  <si>
    <t xml:space="preserve">YPF SA  </t>
  </si>
  <si>
    <t>8.50%</t>
  </si>
  <si>
    <t xml:space="preserve">AIRBUS GROUP   </t>
  </si>
  <si>
    <t>0.00%</t>
  </si>
  <si>
    <t xml:space="preserve">BANK OF NEW YORK MELLON  </t>
  </si>
  <si>
    <t>Emprunts privés à taux fixe - pays émergents (30/09/2016)</t>
  </si>
  <si>
    <t>Emprunts privés convertibles - pays développés (30/09/2016)</t>
  </si>
  <si>
    <t>Crédits Structurés (30/09/2016)</t>
  </si>
  <si>
    <t>Emprunts privés à taux fixes - pays développés (30/09/2016)</t>
  </si>
  <si>
    <t>maturité</t>
  </si>
  <si>
    <t>3ème  trimestre 2016</t>
  </si>
  <si>
    <t>2eme trismestre 2016</t>
  </si>
  <si>
    <t xml:space="preserve"> Emprunts privés à taux fixe - pays développés</t>
  </si>
  <si>
    <t>48 352 000</t>
  </si>
  <si>
    <t>28 392 000</t>
  </si>
  <si>
    <t>8 521 000</t>
  </si>
  <si>
    <t>1 000 000</t>
  </si>
  <si>
    <t>33 120 000</t>
  </si>
  <si>
    <t>113 355 000</t>
  </si>
  <si>
    <t>45 223 000</t>
  </si>
  <si>
    <t>74 000 000</t>
  </si>
  <si>
    <t>45 000 000</t>
  </si>
  <si>
    <t>75 200 000</t>
  </si>
  <si>
    <t>47 310 000</t>
  </si>
  <si>
    <t>18 709 000</t>
  </si>
  <si>
    <t>15 637 000</t>
  </si>
  <si>
    <t>19 400 000</t>
  </si>
  <si>
    <t>66 894 000</t>
  </si>
  <si>
    <t>36 100 000</t>
  </si>
  <si>
    <t>38 474 000</t>
  </si>
  <si>
    <t>43 379 000</t>
  </si>
  <si>
    <t>17 522 000</t>
  </si>
  <si>
    <t>28 256 000</t>
  </si>
  <si>
    <t>26 021 000</t>
  </si>
  <si>
    <t>58 810 000</t>
  </si>
  <si>
    <t>5 085 000</t>
  </si>
  <si>
    <t>32 760 000</t>
  </si>
  <si>
    <t>50 400 000</t>
  </si>
  <si>
    <t>36 579 000</t>
  </si>
  <si>
    <t>33 761 000</t>
  </si>
  <si>
    <t>8 941 000</t>
  </si>
  <si>
    <t>87 700 000</t>
  </si>
  <si>
    <t>13 489 000</t>
  </si>
  <si>
    <t>10 700 000</t>
  </si>
  <si>
    <t>48 949 000</t>
  </si>
  <si>
    <t>74 649 000</t>
  </si>
  <si>
    <t>68 711 000</t>
  </si>
  <si>
    <t>24 025 000</t>
  </si>
  <si>
    <t>96 664 000</t>
  </si>
  <si>
    <t>Emprunts privés à taux variable - pays développés</t>
  </si>
  <si>
    <t>37 900 000</t>
  </si>
  <si>
    <t>6 552 000</t>
  </si>
  <si>
    <t>41 221 000</t>
  </si>
  <si>
    <t>28 712 000</t>
  </si>
  <si>
    <t>19 138 000</t>
  </si>
  <si>
    <t>14 358 000</t>
  </si>
  <si>
    <t xml:space="preserve"> Emprunts privés convertibles - pays développés</t>
  </si>
  <si>
    <t>28 800 000</t>
  </si>
  <si>
    <t xml:space="preserve"> Crédit Structuré 
</t>
  </si>
  <si>
    <t>6.45%</t>
  </si>
  <si>
    <t xml:space="preserve">AP MOELLER-MAERSK A/S  </t>
  </si>
  <si>
    <t xml:space="preserve">BHP BILLITON  </t>
  </si>
  <si>
    <t>0.89%</t>
  </si>
  <si>
    <t xml:space="preserve">DEUTSCHE BANK AG  </t>
  </si>
  <si>
    <t xml:space="preserve">ELDORADO GOLD  </t>
  </si>
  <si>
    <t xml:space="preserve">FEDEX CORP </t>
  </si>
  <si>
    <t xml:space="preserve">1.00% </t>
  </si>
  <si>
    <t xml:space="preserve">FMG RESOURCES  </t>
  </si>
  <si>
    <t>9.75%</t>
  </si>
  <si>
    <t xml:space="preserve">FREEPORT-MCMORAN INC  </t>
  </si>
  <si>
    <t>3.55%</t>
  </si>
  <si>
    <t>4.55%</t>
  </si>
  <si>
    <t xml:space="preserve">LIBERTY MUTUAL GROUP  </t>
  </si>
  <si>
    <t xml:space="preserve">LUNDIN MINING  </t>
  </si>
  <si>
    <t xml:space="preserve">SANTANDER UK  </t>
  </si>
  <si>
    <t xml:space="preserve">SCOR SE  </t>
  </si>
  <si>
    <t xml:space="preserve">NATL CAPITAL INSTRUMENTS TV </t>
  </si>
  <si>
    <t xml:space="preserve">AXIS BANK  </t>
  </si>
  <si>
    <t xml:space="preserve">CABLEVISION S  </t>
  </si>
  <si>
    <t xml:space="preserve">ONGC VIDESH  </t>
  </si>
  <si>
    <t xml:space="preserve">PETROBRAS GLOBAL FINANCE BV  </t>
  </si>
  <si>
    <t xml:space="preserve">AIRBUS GROUP  </t>
  </si>
  <si>
    <t>4.24%</t>
  </si>
  <si>
    <t>Column1</t>
  </si>
  <si>
    <t>Column2</t>
  </si>
  <si>
    <t>Column3</t>
  </si>
  <si>
    <t>Column4</t>
  </si>
  <si>
    <t>DISPARUS</t>
  </si>
  <si>
    <t>APPARUS</t>
  </si>
  <si>
    <t>Emprunts inchangés</t>
  </si>
  <si>
    <t>Emprunts modifiés</t>
  </si>
  <si>
    <t>Arrivés à maturité</t>
  </si>
  <si>
    <t>Vendus</t>
  </si>
  <si>
    <t>Colonne1</t>
  </si>
  <si>
    <t>disparus</t>
  </si>
  <si>
    <t>Maturité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</si>
</sst>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Arial Black"/>
      <family val="2"/>
    </font>
    <font>
      <i/>
      <sz val="14"/>
      <color theme="1"/>
      <name val="Calibri"/>
      <family val="2"/>
      <scheme val="minor"/>
    </font>
    <font>
      <b/>
      <sz val="10"/>
      <color theme="1"/>
      <name val="Arial Black"/>
      <family val="2"/>
    </font>
    <font>
      <sz val="10"/>
      <color theme="1"/>
      <name val="Arial Black"/>
      <family val="2"/>
    </font>
    <font>
      <sz val="11"/>
      <color theme="0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1"/>
      <color theme="1"/>
      <name val="Arial Black"/>
      <family val="2"/>
    </font>
    <font>
      <b/>
      <sz val="36"/>
      <color theme="1"/>
      <name val="Bookman Old Style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5" tint="0.39997558519241921"/>
      </bottom>
      <diagonal/>
    </border>
    <border>
      <left style="thin">
        <color theme="5" tint="0.39997558519241921"/>
      </left>
      <right style="thin">
        <color theme="5" tint="0.39997558519241921"/>
      </right>
      <top/>
      <bottom style="thin">
        <color theme="5" tint="0.39997558519241921"/>
      </bottom>
      <diagonal/>
    </border>
    <border>
      <left/>
      <right style="thin">
        <color theme="5" tint="0.39997558519241921"/>
      </right>
      <top/>
      <bottom style="thin">
        <color theme="5" tint="0.39997558519241921"/>
      </bottom>
      <diagonal/>
    </border>
    <border>
      <left/>
      <right/>
      <top/>
      <bottom style="medium">
        <color theme="0"/>
      </bottom>
      <diagonal/>
    </border>
  </borders>
  <cellStyleXfs count="1">
    <xf numFmtId="0" fontId="0" fillId="0" borderId="0"/>
  </cellStyleXfs>
  <cellXfs count="28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applyFont="1"/>
    <xf numFmtId="14" fontId="0" fillId="0" borderId="0" xfId="0" applyNumberFormat="1" applyFont="1"/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0" fillId="0" borderId="1" xfId="0" applyBorder="1"/>
    <xf numFmtId="0" fontId="7" fillId="3" borderId="4" xfId="0" applyFont="1" applyFill="1" applyBorder="1" applyAlignment="1">
      <alignment horizontal="center" vertical="center"/>
    </xf>
    <xf numFmtId="0" fontId="6" fillId="0" borderId="0" xfId="0" applyFont="1" applyFill="1"/>
    <xf numFmtId="14" fontId="6" fillId="0" borderId="0" xfId="0" applyNumberFormat="1" applyFont="1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NumberFormat="1"/>
  </cellXfs>
  <cellStyles count="1">
    <cellStyle name="Normal" xfId="0" builtinId="0"/>
  </cellStyles>
  <dxfs count="48"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right" textRotation="0" wrapText="0" 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border outline="0">
        <top style="thin">
          <color theme="5" tint="0.39997558519241921"/>
        </top>
      </border>
    </dxf>
    <dxf>
      <border outline="0">
        <bottom style="medium">
          <color theme="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relativeIndent="0" justifyLastLine="0" shrinkToFit="0" readingOrder="0"/>
    </dxf>
    <dxf>
      <border outline="0">
        <top style="thin">
          <color theme="5" tint="0.39997558519241921"/>
        </top>
      </border>
    </dxf>
    <dxf>
      <border outline="0">
        <bottom style="medium">
          <color theme="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relativeIndent="0" justifyLastLine="0" shrinkToFit="0" readingOrder="0"/>
    </dxf>
    <dxf>
      <numFmt numFmtId="19" formatCode="dd/mm/yyyy"/>
    </dxf>
    <dxf>
      <border outline="0">
        <top style="thin">
          <color theme="5" tint="0.39997558519241921"/>
        </top>
      </border>
    </dxf>
    <dxf>
      <border outline="0">
        <bottom style="medium">
          <color theme="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relativeIndent="0" justifyLastLine="0" shrinkToFit="0" readingOrder="0"/>
    </dxf>
    <dxf>
      <numFmt numFmtId="19" formatCode="dd/mm/yyyy"/>
    </dxf>
    <dxf>
      <border outline="0">
        <top style="thin">
          <color theme="5" tint="0.39997558519241921"/>
        </top>
      </border>
    </dxf>
    <dxf>
      <border outline="0">
        <bottom style="medium">
          <color theme="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relativeIndent="0" justifyLastLine="0" shrinkToFit="0" readingOrder="0"/>
    </dxf>
    <dxf>
      <numFmt numFmtId="19" formatCode="dd/mm/yyyy"/>
    </dxf>
    <dxf>
      <border outline="0">
        <top style="thin">
          <color theme="5" tint="0.39997558519241921"/>
        </top>
      </border>
    </dxf>
    <dxf>
      <border outline="0">
        <bottom style="thin">
          <color theme="5" tint="0.39997558519241921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theme="5" tint="0.39997558519241921"/>
        </left>
        <right style="thin">
          <color theme="5" tint="0.39997558519241921"/>
        </right>
        <top/>
        <bottom/>
      </border>
    </dxf>
    <dxf>
      <border outline="0">
        <top style="thin">
          <color theme="5" tint="0.39997558519241921"/>
        </top>
      </border>
    </dxf>
    <dxf>
      <border outline="0">
        <bottom style="thin">
          <color theme="5" tint="0.3999755851924192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relativeIndent="0" justifyLastLine="0" shrinkToFit="0" readingOrder="0"/>
    </dxf>
    <dxf>
      <numFmt numFmtId="19" formatCode="dd/mm/yyyy"/>
    </dxf>
    <dxf>
      <border outline="0">
        <top style="thin">
          <color theme="5" tint="0.39997558519241921"/>
        </top>
      </border>
    </dxf>
    <dxf>
      <border outline="0">
        <bottom style="thin">
          <color theme="5" tint="0.3999755851924192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relativeIndent="0" justifyLastLine="0" shrinkToFit="0" readingOrder="0"/>
    </dxf>
    <dxf>
      <numFmt numFmtId="19" formatCode="dd/mm/yyyy"/>
    </dxf>
    <dxf>
      <border outline="0">
        <top style="thin">
          <color theme="5" tint="0.39997558519241921"/>
        </top>
      </border>
    </dxf>
    <dxf>
      <border outline="0">
        <bottom style="thin">
          <color theme="5" tint="0.39997558519241921"/>
        </bottom>
      </border>
    </dxf>
    <dxf>
      <numFmt numFmtId="19" formatCode="dd/mm/yyyy"/>
    </dxf>
    <dxf>
      <border outline="0">
        <top style="thin">
          <color theme="5" tint="0.39997558519241921"/>
        </top>
      </border>
    </dxf>
    <dxf>
      <border outline="0">
        <bottom style="thin">
          <color theme="5" tint="0.3999755851924192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relativeIndent="0" justifyLastLine="0" shrinkToFit="0" readingOrder="0"/>
    </dxf>
    <dxf>
      <numFmt numFmtId="19" formatCode="dd/mm/yyyy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1344705</xdr:colOff>
      <xdr:row>5</xdr:row>
      <xdr:rowOff>134471</xdr:rowOff>
    </xdr:from>
    <xdr:to>
      <xdr:col>8</xdr:col>
      <xdr:colOff>1221440</xdr:colOff>
      <xdr:row>7</xdr:row>
      <xdr:rowOff>56030</xdr:rowOff>
    </xdr:to>
    <xdr:sp macro="" textlink="">
      <xdr:nvSpPr>
        <xdr:cNvPr id="2" name="ZoneTexte 1"/>
        <xdr:cNvSpPr txBox="1"/>
      </xdr:nvSpPr>
      <xdr:spPr>
        <a:xfrm>
          <a:off x="9009529" y="1613647"/>
          <a:ext cx="2689411" cy="302559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Il y a 2 colonnes cachées  F et 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_2" displayName="tableau_2" ref="I3:M114" totalsRowShown="0" headerRowDxfId="47">
  <autoFilter ref="I3:M114"/>
  <tableColumns count="5">
    <tableColumn id="1" name="montant"/>
    <tableColumn id="2" name="nom"/>
    <tableColumn id="3" name="coupon"/>
    <tableColumn id="4" name="maturité" dataDxfId="46"/>
    <tableColumn id="5" name="Colonne1" dataDxfId="6">
      <calculatedColumnFormula array="1">IFERROR(VLOOKUP(tableau_2[[#This Row],[montant]]&amp;"_"&amp;tableau_2[[#This Row],[nom]],tableau_1[montant]&amp;"_"&amp;tableau_1[nom],1,0),"unique")</calculatedColumnFormula>
    </tableColumn>
  </tableColumns>
  <tableStyleInfo name="TableStyleMedium24" showFirstColumn="0" showLastColumn="0" showRowStripes="1" showColumnStripes="0"/>
</table>
</file>

<file path=xl/tables/table2.xml><?xml version="1.0" encoding="utf-8"?>
<table xmlns="http://schemas.openxmlformats.org/spreadsheetml/2006/main" id="3" name="Table3" displayName="Table3" ref="I117:L120" totalsRowShown="0" headerRowDxfId="45" headerRowBorderDxfId="44" tableBorderDxfId="43">
  <autoFilter ref="I117:L120"/>
  <tableColumns count="4">
    <tableColumn id="1" name="montant"/>
    <tableColumn id="2" name="nom"/>
    <tableColumn id="3" name="coupon"/>
    <tableColumn id="4" name="maturité" dataDxfId="42"/>
  </tableColumns>
  <tableStyleInfo name="TableStyleDark5" showFirstColumn="0" showLastColumn="0" showRowStripes="1" showColumnStripes="0"/>
</table>
</file>

<file path=xl/tables/table3.xml><?xml version="1.0" encoding="utf-8"?>
<table xmlns="http://schemas.openxmlformats.org/spreadsheetml/2006/main" id="4" name="Table4" displayName="Table4" ref="I123:L138" totalsRowShown="0" headerRowBorderDxfId="41" tableBorderDxfId="40">
  <autoFilter ref="I123:L138"/>
  <tableColumns count="4">
    <tableColumn id="1" name="Column1"/>
    <tableColumn id="2" name="Column2"/>
    <tableColumn id="3" name="Column3"/>
    <tableColumn id="4" name="Column4" dataDxfId="39"/>
  </tableColumns>
  <tableStyleInfo name="TableStyleDark3" showFirstColumn="0" showLastColumn="0" showRowStripes="1" showColumnStripes="0"/>
</table>
</file>

<file path=xl/tables/table4.xml><?xml version="1.0" encoding="utf-8"?>
<table xmlns="http://schemas.openxmlformats.org/spreadsheetml/2006/main" id="5" name="Table5" displayName="Table5" ref="I141:L143" totalsRowShown="0" headerRowDxfId="38" headerRowBorderDxfId="37" tableBorderDxfId="36">
  <autoFilter ref="I141:L143"/>
  <tableColumns count="4">
    <tableColumn id="1" name="montant"/>
    <tableColumn id="2" name="nom"/>
    <tableColumn id="3" name="coupon"/>
    <tableColumn id="4" name="maturité" dataDxfId="35"/>
  </tableColumns>
  <tableStyleInfo name="TableStyleDark2" showFirstColumn="0" showLastColumn="0" showRowStripes="1" showColumnStripes="0"/>
</table>
</file>

<file path=xl/tables/table5.xml><?xml version="1.0" encoding="utf-8"?>
<table xmlns="http://schemas.openxmlformats.org/spreadsheetml/2006/main" id="6" name="Table6" displayName="Table6" ref="I146:L198" totalsRowShown="0" headerRowDxfId="34" headerRowBorderDxfId="33" tableBorderDxfId="32">
  <autoFilter ref="I146:L198"/>
  <tableColumns count="4">
    <tableColumn id="1" name="montant"/>
    <tableColumn id="2" name="nom"/>
    <tableColumn id="3" name="coupon"/>
    <tableColumn id="4" name="maturité"/>
  </tableColumns>
  <tableStyleInfo name="TableStyleDark5" showFirstColumn="0" showLastColumn="0" showRowStripes="1" showColumnStripes="0"/>
</table>
</file>

<file path=xl/tables/table6.xml><?xml version="1.0" encoding="utf-8"?>
<table xmlns="http://schemas.openxmlformats.org/spreadsheetml/2006/main" id="1" name="tableau_1" displayName="tableau_1" ref="B3:F128" totalsRowShown="0" headerRowDxfId="31" headerRowBorderDxfId="30" tableBorderDxfId="29">
  <autoFilter ref="B3:F128"/>
  <tableColumns count="5">
    <tableColumn id="1" name="montant"/>
    <tableColumn id="2" name="nom"/>
    <tableColumn id="3" name="coupon"/>
    <tableColumn id="4" name="maturité" dataDxfId="28"/>
    <tableColumn id="5" name="Colonne1" dataDxfId="7">
      <calculatedColumnFormula array="1">IFERROR(VLOOKUP(tableau_1[[#This Row],[montant]]&amp;"_"&amp;tableau_1[[#This Row],[nom]],tableau_2[montant]&amp;"_"&amp;tableau_2[nom],1,0),"unique")</calculatedColumnFormula>
    </tableColumn>
  </tableColumns>
  <tableStyleInfo name="TableStyleMedium24" showFirstColumn="0" showLastColumn="0" showRowStripes="1" showColumnStripes="0"/>
</table>
</file>

<file path=xl/tables/table7.xml><?xml version="1.0" encoding="utf-8"?>
<table xmlns="http://schemas.openxmlformats.org/spreadsheetml/2006/main" id="9" name="Table9" displayName="Table9" ref="B131:E134" totalsRowShown="0" headerRowDxfId="27" headerRowBorderDxfId="26" tableBorderDxfId="25">
  <autoFilter ref="B131:E134"/>
  <tableColumns count="4">
    <tableColumn id="1" name="montant"/>
    <tableColumn id="2" name="nom"/>
    <tableColumn id="3" name="coupon"/>
    <tableColumn id="4" name="maturité" dataDxfId="24"/>
  </tableColumns>
  <tableStyleInfo name="TableStyleDark5" showFirstColumn="0" showLastColumn="0" showRowStripes="1" showColumnStripes="0"/>
</table>
</file>

<file path=xl/tables/table8.xml><?xml version="1.0" encoding="utf-8"?>
<table xmlns="http://schemas.openxmlformats.org/spreadsheetml/2006/main" id="10" name="Table10" displayName="Table10" ref="B137:E156" totalsRowShown="0" headerRowDxfId="23" headerRowBorderDxfId="22" tableBorderDxfId="21">
  <autoFilter ref="B137:E156"/>
  <tableColumns count="4">
    <tableColumn id="1" name="montant"/>
    <tableColumn id="2" name="nom"/>
    <tableColumn id="3" name="coupon"/>
    <tableColumn id="4" name="maturité" dataDxfId="20"/>
  </tableColumns>
  <tableStyleInfo name="TableStyleDark3" showFirstColumn="0" showLastColumn="0" showRowStripes="1" showColumnStripes="0"/>
</table>
</file>

<file path=xl/tables/table9.xml><?xml version="1.0" encoding="utf-8"?>
<table xmlns="http://schemas.openxmlformats.org/spreadsheetml/2006/main" id="11" name="Table11" displayName="Table11" ref="B159:E162" totalsRowShown="0" headerRowDxfId="19" headerRowBorderDxfId="18" tableBorderDxfId="17">
  <autoFilter ref="B159:E162"/>
  <tableColumns count="4">
    <tableColumn id="1" name="montant"/>
    <tableColumn id="2" name="nom"/>
    <tableColumn id="3" name="coupon"/>
    <tableColumn id="4" name="maturité"/>
  </tableColumns>
  <tableStyleInfo name="TableStyleDark2" showFirstColumn="0" showLastColumn="0" showRowStripes="1" showColumnStripes="0"/>
</table>
</file>

<file path=xl/tables/table10.xml><?xml version="1.0" encoding="utf-8"?>
<table xmlns="http://schemas.openxmlformats.org/spreadsheetml/2006/main" id="12" name="Table12" displayName="Table12" ref="B165:E205" totalsRowShown="0" headerRowDxfId="16" headerRowBorderDxfId="15" tableBorderDxfId="14">
  <autoFilter ref="B165:E205"/>
  <tableColumns count="4">
    <tableColumn id="1" name="montant"/>
    <tableColumn id="2" name="nom"/>
    <tableColumn id="3" name="coupon"/>
    <tableColumn id="4" name="maturité"/>
  </tableColumns>
  <tableStyleInfo name="TableStyleDark5" showFirstColumn="0" showLastColumn="0" showRowStripes="1" showColumnStripes="0"/>
</table>
</file>

<file path=xl/tables/table11.xml><?xml version="1.0" encoding="utf-8"?>
<table xmlns="http://schemas.openxmlformats.org/spreadsheetml/2006/main" id="14" name="tableau_4" displayName="tableau_4" ref="V5:AM208" headerRowCount="0" totalsRowShown="0">
  <tableColumns count="18">
    <tableColumn id="1" name="Column1" dataDxfId="4">
      <calculatedColumnFormula array="1">IFERROR(INDEX(tableau_2[nom],SMALL(IF(tableau_2[Colonne1]="unique",ROW($1:$111)),ROWS($1:1))),"")</calculatedColumnFormula>
    </tableColumn>
    <tableColumn id="2" name="Column2" dataDxfId="3">
      <calculatedColumnFormula array="1">IFERROR(INDEX(tableau_2[montant],SMALL(IF(tableau_2[Colonne1]="unique",ROW($1:$111)),ROWS($1:1))),"")</calculatedColumnFormula>
    </tableColumn>
    <tableColumn id="3" name="Column3"/>
    <tableColumn id="4" name="Column4"/>
    <tableColumn id="5" name="Column5"/>
    <tableColumn id="6" name="Column6"/>
    <tableColumn id="7" name="Column7"/>
    <tableColumn id="8" name="Column8"/>
    <tableColumn id="18" name="Colonne2">
      <calculatedColumnFormula array="1">IFERROR(INDEX(tableau_1[nom],SMALL(IF(tableau_1[Colonne1]="unique",ROW($1:$125)),ROWS($1:1))),"")</calculatedColumnFormula>
    </tableColumn>
    <tableColumn id="17" name="Colonne1">
      <calculatedColumnFormula array="1">IFERROR(INDEX(tableau_1[montant],SMALL(IF(tableau_1[Colonne1]="unique",ROW($1:$125)),ROWS($1:1))),"")</calculatedColumnFormula>
    </tableColumn>
    <tableColumn id="9" name="Column9" dataDxfId="2">
      <calculatedColumnFormula array="1">IFERROR(INDEX(tableau_1[maturité],SMALL(IF(tableau_1[Colonne1]="unique",ROW($1:$125)),ROWS($1:1))),"")</calculatedColumnFormula>
    </tableColumn>
    <tableColumn id="10" name="Column10" dataDxfId="1">
      <calculatedColumnFormula>IF(tableau_4[[#This Row],[Column9]]&lt;TODAY(),"Mur","")</calculatedColumnFormula>
    </tableColumn>
    <tableColumn id="11" name="Column11"/>
    <tableColumn id="12" name="Column12"/>
    <tableColumn id="13" name="Column13" dataDxfId="0">
      <calculatedColumnFormula>IF(tableau_4[[#This Row],[Column9]]&lt;TODAY(),"","Vendu")</calculatedColumnFormula>
    </tableColumn>
    <tableColumn id="14" name="Column14"/>
    <tableColumn id="15" name="Column15"/>
    <tableColumn id="16" name="Column16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id="15" name="tableau_3" displayName="tableau_3" ref="P2:S209" headerRowCount="0" totalsRowShown="0" headerRowDxfId="13">
  <tableColumns count="4">
    <tableColumn id="1" name="Column1" headerRowDxfId="12" dataDxfId="5">
      <calculatedColumnFormula array="1">IFERROR(INDEX(tableau_1[nom],SMALL(IF(tableau_1[Colonne1]="unique",ROW($1:$125)),ROWS($1:1))),"")</calculatedColumnFormula>
    </tableColumn>
    <tableColumn id="2" name="Column2" headerRowDxfId="11" dataDxfId="8">
      <calculatedColumnFormula array="1">IFERROR(INDEX(tableau_1[montant],SMALL(IF(tableau_1[Colonne1]&lt;&gt;"unique",ROW($1:$125)),ROWS($1:1))),"")</calculatedColumnFormula>
    </tableColumn>
    <tableColumn id="3" name="Column3" headerRowDxfId="10"/>
    <tableColumn id="4" name="Column4" headerRowDxfId="9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13" Type="http://schemas.openxmlformats.org/officeDocument/2006/relationships/table" Target="../tables/table11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Relationship Id="rId14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M209"/>
  <sheetViews>
    <sheetView tabSelected="1" topLeftCell="E1" zoomScale="85" zoomScaleNormal="85" workbookViewId="0">
      <selection activeCell="G13" sqref="G13"/>
    </sheetView>
  </sheetViews>
  <sheetFormatPr baseColWidth="10" defaultColWidth="9.140625" defaultRowHeight="15" x14ac:dyDescent="0.25"/>
  <cols>
    <col min="2" max="2" width="24.42578125" customWidth="1"/>
    <col min="3" max="3" width="44.85546875" customWidth="1"/>
    <col min="4" max="4" width="36.7109375" customWidth="1"/>
    <col min="5" max="5" width="25" customWidth="1"/>
    <col min="6" max="6" width="0.140625" hidden="1" customWidth="1"/>
    <col min="7" max="7" width="9.140625" customWidth="1"/>
    <col min="8" max="8" width="8" customWidth="1"/>
    <col min="9" max="9" width="20.28515625" customWidth="1"/>
    <col min="10" max="10" width="21.28515625" customWidth="1"/>
    <col min="11" max="11" width="11.28515625" customWidth="1"/>
    <col min="12" max="12" width="28.140625" customWidth="1"/>
    <col min="13" max="13" width="9.140625" hidden="1" customWidth="1"/>
    <col min="16" max="16" width="31.42578125" customWidth="1"/>
    <col min="17" max="17" width="34.28515625" style="26" customWidth="1"/>
    <col min="18" max="19" width="10.42578125" customWidth="1"/>
    <col min="22" max="22" width="25.42578125" customWidth="1"/>
    <col min="23" max="31" width="10.42578125" customWidth="1"/>
    <col min="32" max="32" width="13.7109375" customWidth="1"/>
    <col min="33" max="39" width="11.42578125" customWidth="1"/>
  </cols>
  <sheetData>
    <row r="1" spans="2:39" ht="49.5" customHeight="1" x14ac:dyDescent="0.25">
      <c r="B1" s="22" t="s">
        <v>394</v>
      </c>
      <c r="C1" s="22"/>
      <c r="D1" s="22"/>
      <c r="E1" s="22"/>
      <c r="I1" s="22" t="s">
        <v>393</v>
      </c>
      <c r="J1" s="22"/>
      <c r="K1" s="22"/>
      <c r="L1" s="22"/>
      <c r="P1" s="15" t="s">
        <v>472</v>
      </c>
      <c r="Q1" s="15"/>
      <c r="R1" s="15"/>
      <c r="S1" s="15"/>
      <c r="V1" s="15" t="s">
        <v>473</v>
      </c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</row>
    <row r="2" spans="2:39" ht="18.75" x14ac:dyDescent="0.25">
      <c r="B2" s="16" t="s">
        <v>395</v>
      </c>
      <c r="C2" s="16"/>
      <c r="D2" s="16"/>
      <c r="E2" s="16"/>
      <c r="I2" s="19" t="s">
        <v>391</v>
      </c>
      <c r="J2" s="19"/>
      <c r="K2" s="19"/>
      <c r="L2" s="19"/>
      <c r="P2" s="24" t="str">
        <f t="array" ref="P2">IFERROR(INDEX(tableau_1[nom],SMALL(IF(tableau_1[Colonne1]="unique",ROW($1:$125)),ROWS($1:1))),"")</f>
        <v xml:space="preserve">ALTICE SA  </v>
      </c>
      <c r="Q2" s="25" t="str">
        <f t="array" ref="Q2">IFERROR(INDEX(tableau_1[montant],SMALL(IF(tableau_1[Colonne1]&lt;&gt;"unique",ROW($1:$125)),ROWS($1:1))),"")</f>
        <v>47 850 000</v>
      </c>
      <c r="R2" s="13"/>
      <c r="S2" s="13"/>
      <c r="V2" s="14" t="s">
        <v>471</v>
      </c>
      <c r="W2" s="14"/>
      <c r="X2" s="14"/>
      <c r="Y2" s="14"/>
      <c r="Z2" s="14"/>
      <c r="AA2" s="14"/>
      <c r="AB2" s="14"/>
      <c r="AC2" s="14"/>
      <c r="AD2" s="6"/>
      <c r="AE2" s="6"/>
      <c r="AF2" s="14" t="s">
        <v>470</v>
      </c>
      <c r="AG2" s="14"/>
      <c r="AH2" s="14"/>
      <c r="AI2" s="14"/>
      <c r="AJ2" s="14"/>
      <c r="AK2" s="14"/>
      <c r="AL2" s="14"/>
      <c r="AM2" s="14"/>
    </row>
    <row r="3" spans="2:39" ht="18.75" x14ac:dyDescent="0.25">
      <c r="B3" s="7" t="s">
        <v>0</v>
      </c>
      <c r="C3" s="8" t="s">
        <v>1</v>
      </c>
      <c r="D3" s="8" t="s">
        <v>2</v>
      </c>
      <c r="E3" s="8" t="s">
        <v>392</v>
      </c>
      <c r="F3" s="7" t="s">
        <v>476</v>
      </c>
      <c r="I3" s="5" t="s">
        <v>0</v>
      </c>
      <c r="J3" s="5" t="s">
        <v>1</v>
      </c>
      <c r="K3" s="5" t="s">
        <v>2</v>
      </c>
      <c r="L3" s="5" t="s">
        <v>392</v>
      </c>
      <c r="M3" s="5" t="s">
        <v>476</v>
      </c>
      <c r="P3" t="str">
        <f t="array" ref="P3">IFERROR(INDEX(tableau_1[nom],SMALL(IF(tableau_1[Colonne1]="unique",ROW($1:$125)),ROWS($1:2))),"")</f>
        <v xml:space="preserve">ALTICE SA  </v>
      </c>
      <c r="Q3" s="26" t="str">
        <f t="array" ref="Q3">IFERROR(INDEX(tableau_1[montant],SMALL(IF(tableau_1[Colonne1]&lt;&gt;"unique",ROW($1:$125)),ROWS($1:2))),"")</f>
        <v>70 831 000</v>
      </c>
      <c r="V3" s="14"/>
      <c r="W3" s="14"/>
      <c r="X3" s="14"/>
      <c r="Y3" s="14"/>
      <c r="Z3" s="14"/>
      <c r="AA3" s="14"/>
      <c r="AB3" s="14"/>
      <c r="AC3" s="14"/>
      <c r="AD3" s="6" t="s">
        <v>477</v>
      </c>
      <c r="AE3" s="6"/>
      <c r="AF3" s="14" t="s">
        <v>474</v>
      </c>
      <c r="AG3" s="14"/>
      <c r="AH3" s="14"/>
      <c r="AI3" s="14"/>
      <c r="AJ3" s="14" t="s">
        <v>475</v>
      </c>
      <c r="AK3" s="14"/>
      <c r="AL3" s="14"/>
      <c r="AM3" s="14"/>
    </row>
    <row r="4" spans="2:39" x14ac:dyDescent="0.25">
      <c r="B4" t="s">
        <v>3</v>
      </c>
      <c r="C4" t="s">
        <v>4</v>
      </c>
      <c r="D4" t="s">
        <v>5</v>
      </c>
      <c r="E4" s="1">
        <v>44012</v>
      </c>
      <c r="F4" t="str">
        <f t="array" ref="F4">IFERROR(VLOOKUP(tableau_1[[#This Row],[montant]]&amp;"_"&amp;tableau_1[[#This Row],[nom]],tableau_2[montant]&amp;"_"&amp;tableau_2[nom],1,0),"unique")</f>
        <v>47 850 000_ABN AMRO BANK</v>
      </c>
      <c r="I4" t="s">
        <v>3</v>
      </c>
      <c r="J4" t="s">
        <v>4</v>
      </c>
      <c r="K4" t="s">
        <v>5</v>
      </c>
      <c r="L4" s="1">
        <v>44012</v>
      </c>
      <c r="M4" t="str">
        <f t="array" ref="M4">IFERROR(VLOOKUP(tableau_2[[#This Row],[montant]]&amp;"_"&amp;tableau_2[[#This Row],[nom]],tableau_1[montant]&amp;"_"&amp;tableau_1[nom],1,0),"unique")</f>
        <v>47 850 000_ABN AMRO BANK</v>
      </c>
      <c r="P4" t="str">
        <f t="array" ref="P4">IFERROR(INDEX(tableau_1[nom],SMALL(IF(tableau_1[Colonne1]="unique",ROW($1:$125)),ROWS($1:3))),"")</f>
        <v xml:space="preserve">ANADARKO PETROLEUM  </v>
      </c>
      <c r="Q4" s="26" t="str">
        <f t="array" ref="Q4">IFERROR(INDEX(tableau_1[montant],SMALL(IF(tableau_1[Colonne1]&lt;&gt;"unique",ROW($1:$125)),ROWS($1:3))),"")</f>
        <v>24 199 000</v>
      </c>
      <c r="AF4" t="s">
        <v>478</v>
      </c>
    </row>
    <row r="5" spans="2:39" x14ac:dyDescent="0.25">
      <c r="B5" t="s">
        <v>6</v>
      </c>
      <c r="C5" t="s">
        <v>115</v>
      </c>
      <c r="D5" t="s">
        <v>114</v>
      </c>
      <c r="E5" s="1">
        <v>44748</v>
      </c>
      <c r="F5" t="str">
        <f t="array" ref="F5">IFERROR(VLOOKUP(tableau_1[[#This Row],[montant]]&amp;"_"&amp;tableau_1[[#This Row],[nom]],tableau_2[montant]&amp;"_"&amp;tableau_2[nom],1,0),"unique")</f>
        <v xml:space="preserve">70 831 000_ABN AMRO BANK  </v>
      </c>
      <c r="I5" t="s">
        <v>6</v>
      </c>
      <c r="J5" t="s">
        <v>115</v>
      </c>
      <c r="K5" t="s">
        <v>114</v>
      </c>
      <c r="L5" s="1">
        <v>44748</v>
      </c>
      <c r="M5" t="str">
        <f t="array" ref="M5">IFERROR(VLOOKUP(tableau_2[[#This Row],[montant]]&amp;"_"&amp;tableau_2[[#This Row],[nom]],tableau_1[montant]&amp;"_"&amp;tableau_1[nom],1,0),"unique")</f>
        <v xml:space="preserve">70 831 000_ABN AMRO BANK  </v>
      </c>
      <c r="P5" t="str">
        <f t="array" ref="P5">IFERROR(INDEX(tableau_1[nom],SMALL(IF(tableau_1[Colonne1]="unique",ROW($1:$125)),ROWS($1:4))),"")</f>
        <v xml:space="preserve">AP MOELLER-MAERSK A/S  </v>
      </c>
      <c r="Q5" s="26" t="str">
        <f t="array" ref="Q5">IFERROR(INDEX(tableau_1[montant],SMALL(IF(tableau_1[Colonne1]&lt;&gt;"unique",ROW($1:$125)),ROWS($1:4))),"")</f>
        <v>101 634 000</v>
      </c>
      <c r="V5" s="27" t="str">
        <f t="array" ref="V5">IFERROR(INDEX(tableau_2[nom],SMALL(IF(tableau_2[Colonne1]="unique",ROW($1:$111)),ROWS($1:1))),"")</f>
        <v xml:space="preserve">ALTICE SA  </v>
      </c>
      <c r="W5" s="27" t="str">
        <f t="array" ref="W5">IFERROR(INDEX(tableau_2[montant],SMALL(IF(tableau_2[Colonne1]="unique",ROW($1:$111)),ROWS($1:1))),"")</f>
        <v>78 253 000</v>
      </c>
      <c r="AD5" s="24" t="str">
        <f t="array" ref="AD5">IFERROR(INDEX(tableau_1[nom],SMALL(IF(tableau_1[Colonne1]="unique",ROW($1:$125)),ROWS($1:1))),"")</f>
        <v xml:space="preserve">ALTICE SA  </v>
      </c>
      <c r="AE5" s="25" t="str">
        <f t="array" ref="AE5">IFERROR(INDEX(tableau_1[montant],SMALL(IF(tableau_1[Colonne1]="unique",ROW($1:$125)),ROWS($1:1))),"")</f>
        <v>48 352 000</v>
      </c>
      <c r="AF5" s="1">
        <f t="array" ref="AF5">IFERROR(INDEX(tableau_1[maturité],SMALL(IF(tableau_1[Colonne1]="unique",ROW($1:$125)),ROWS($1:1))),"")</f>
        <v>43876</v>
      </c>
      <c r="AG5" t="str">
        <f ca="1">IF(tableau_4[[#This Row],[Column9]]&lt;TODAY(),"Mur","")</f>
        <v/>
      </c>
      <c r="AJ5" t="str">
        <f ca="1">IF(tableau_4[[#This Row],[Column9]]&lt;TODAY(),"","Vendu")</f>
        <v>Vendu</v>
      </c>
    </row>
    <row r="6" spans="2:39" x14ac:dyDescent="0.25">
      <c r="B6" t="s">
        <v>7</v>
      </c>
      <c r="C6" t="s">
        <v>116</v>
      </c>
      <c r="D6" t="s">
        <v>117</v>
      </c>
      <c r="E6" s="1">
        <v>42628</v>
      </c>
      <c r="F6" t="str">
        <f t="array" ref="F6">IFERROR(VLOOKUP(tableau_1[[#This Row],[montant]]&amp;"_"&amp;tableau_1[[#This Row],[nom]],tableau_2[montant]&amp;"_"&amp;tableau_2[nom],1,0),"unique")</f>
        <v xml:space="preserve">24 199 000_ACTIVISION  </v>
      </c>
      <c r="I6" t="s">
        <v>7</v>
      </c>
      <c r="J6" t="s">
        <v>116</v>
      </c>
      <c r="K6" t="s">
        <v>117</v>
      </c>
      <c r="L6" s="1">
        <v>42662</v>
      </c>
      <c r="M6" t="str">
        <f t="array" ref="M6">IFERROR(VLOOKUP(tableau_2[[#This Row],[montant]]&amp;"_"&amp;tableau_2[[#This Row],[nom]],tableau_1[montant]&amp;"_"&amp;tableau_1[nom],1,0),"unique")</f>
        <v xml:space="preserve">24 199 000_ACTIVISION  </v>
      </c>
      <c r="P6" t="str">
        <f t="array" ref="P6">IFERROR(INDEX(tableau_1[nom],SMALL(IF(tableau_1[Colonne1]="unique",ROW($1:$125)),ROWS($1:5))),"")</f>
        <v xml:space="preserve">BANK OF AMERICA  </v>
      </c>
      <c r="Q6" s="26" t="str">
        <f t="array" ref="Q6">IFERROR(INDEX(tableau_1[montant],SMALL(IF(tableau_1[Colonne1]&lt;&gt;"unique",ROW($1:$125)),ROWS($1:5))),"")</f>
        <v>36 275 000</v>
      </c>
      <c r="V6" s="27" t="str">
        <f t="array" ref="V6">IFERROR(INDEX(tableau_2[nom],SMALL(IF(tableau_2[Colonne1]="unique",ROW($1:$111)),ROWS($1:2))),"")</f>
        <v xml:space="preserve">BANK OF IRELAND  </v>
      </c>
      <c r="W6" s="27" t="str">
        <f t="array" ref="W6">IFERROR(INDEX(tableau_2[montant],SMALL(IF(tableau_2[Colonne1]="unique",ROW($1:$111)),ROWS($1:2))),"")</f>
        <v>23 523 000</v>
      </c>
      <c r="AD6" t="str">
        <f t="array" ref="AD6">IFERROR(INDEX(tableau_1[nom],SMALL(IF(tableau_1[Colonne1]="unique",ROW($1:$125)),ROWS($1:2))),"")</f>
        <v xml:space="preserve">ALTICE SA  </v>
      </c>
      <c r="AE6" t="str">
        <f t="array" ref="AE6">IFERROR(INDEX(tableau_1[montant],SMALL(IF(tableau_1[Colonne1]="unique",ROW($1:$125)),ROWS($1:2))),"")</f>
        <v>28 392 000</v>
      </c>
      <c r="AF6" s="1">
        <f t="array" ref="AF6">IFERROR(INDEX(tableau_1[maturité],SMALL(IF(tableau_1[Colonne1]="unique",ROW($1:$125)),ROWS($1:2))),"")</f>
        <v>42870</v>
      </c>
      <c r="AG6" t="str">
        <f ca="1">IF(tableau_4[[#This Row],[Column9]]&lt;TODAY(),"Mur","")</f>
        <v/>
      </c>
      <c r="AJ6" t="str">
        <f ca="1">IF(tableau_4[[#This Row],[Column9]]&lt;TODAY(),"","Vendu")</f>
        <v>Vendu</v>
      </c>
    </row>
    <row r="7" spans="2:39" x14ac:dyDescent="0.25">
      <c r="B7" t="s">
        <v>8</v>
      </c>
      <c r="C7" t="s">
        <v>118</v>
      </c>
      <c r="D7" t="s">
        <v>117</v>
      </c>
      <c r="E7" s="1">
        <v>42826</v>
      </c>
      <c r="F7" t="str">
        <f t="array" ref="F7">IFERROR(VLOOKUP(tableau_1[[#This Row],[montant]]&amp;"_"&amp;tableau_1[[#This Row],[nom]],tableau_2[montant]&amp;"_"&amp;tableau_2[nom],1,0),"unique")</f>
        <v xml:space="preserve">101 634 000_AIR LEASE  </v>
      </c>
      <c r="I7" t="s">
        <v>8</v>
      </c>
      <c r="J7" t="s">
        <v>118</v>
      </c>
      <c r="K7" t="s">
        <v>117</v>
      </c>
      <c r="L7" s="1">
        <v>42826</v>
      </c>
      <c r="M7" t="str">
        <f t="array" ref="M7">IFERROR(VLOOKUP(tableau_2[[#This Row],[montant]]&amp;"_"&amp;tableau_2[[#This Row],[nom]],tableau_1[montant]&amp;"_"&amp;tableau_1[nom],1,0),"unique")</f>
        <v xml:space="preserve">101 634 000_AIR LEASE  </v>
      </c>
      <c r="P7" t="str">
        <f t="array" ref="P7">IFERROR(INDEX(tableau_1[nom],SMALL(IF(tableau_1[Colonne1]="unique",ROW($1:$125)),ROWS($1:6))),"")</f>
        <v xml:space="preserve">BANK OF AMERICA  </v>
      </c>
      <c r="Q7" s="26" t="str">
        <f t="array" ref="Q7">IFERROR(INDEX(tableau_1[montant],SMALL(IF(tableau_1[Colonne1]&lt;&gt;"unique",ROW($1:$125)),ROWS($1:6))),"")</f>
        <v>11 547 000</v>
      </c>
      <c r="V7" s="27" t="str">
        <f t="array" ref="V7">IFERROR(INDEX(tableau_2[nom],SMALL(IF(tableau_2[Colonne1]="unique",ROW($1:$111)),ROWS($1:3))),"")</f>
        <v xml:space="preserve">BBVA  </v>
      </c>
      <c r="W7" s="27" t="str">
        <f t="array" ref="W7">IFERROR(INDEX(tableau_2[montant],SMALL(IF(tableau_2[Colonne1]="unique",ROW($1:$111)),ROWS($1:3))),"")</f>
        <v>52 000 000</v>
      </c>
      <c r="AD7" t="str">
        <f t="array" ref="AD7">IFERROR(INDEX(tableau_1[nom],SMALL(IF(tableau_1[Colonne1]="unique",ROW($1:$125)),ROWS($1:3))),"")</f>
        <v xml:space="preserve">ANADARKO PETROLEUM  </v>
      </c>
      <c r="AE7" t="str">
        <f t="array" ref="AE7">IFERROR(INDEX(tableau_1[montant],SMALL(IF(tableau_1[Colonne1]="unique",ROW($1:$125)),ROWS($1:3))),"")</f>
        <v>8 521 000</v>
      </c>
      <c r="AF7" s="1">
        <f t="array" ref="AF7">IFERROR(INDEX(tableau_1[maturité],SMALL(IF(tableau_1[Colonne1]="unique",ROW($1:$125)),ROWS($1:3))),"")</f>
        <v>49933</v>
      </c>
      <c r="AG7" t="str">
        <f ca="1">IF(tableau_4[[#This Row],[Column9]]&lt;TODAY(),"Mur","")</f>
        <v/>
      </c>
      <c r="AJ7" t="str">
        <f ca="1">IF(tableau_4[[#This Row],[Column9]]&lt;TODAY(),"","Vendu")</f>
        <v>Vendu</v>
      </c>
    </row>
    <row r="8" spans="2:39" x14ac:dyDescent="0.25">
      <c r="B8" t="s">
        <v>9</v>
      </c>
      <c r="C8" t="s">
        <v>120</v>
      </c>
      <c r="D8" t="s">
        <v>119</v>
      </c>
      <c r="E8" s="1">
        <v>43571</v>
      </c>
      <c r="F8" t="str">
        <f t="array" ref="F8">IFERROR(VLOOKUP(tableau_1[[#This Row],[montant]]&amp;"_"&amp;tableau_1[[#This Row],[nom]],tableau_2[montant]&amp;"_"&amp;tableau_2[nom],1,0),"unique")</f>
        <v xml:space="preserve">36 275 000_ALLIED IRISH  </v>
      </c>
      <c r="I8" t="s">
        <v>9</v>
      </c>
      <c r="J8" t="s">
        <v>120</v>
      </c>
      <c r="K8" t="s">
        <v>119</v>
      </c>
      <c r="L8" s="1">
        <v>43571</v>
      </c>
      <c r="M8" t="str">
        <f t="array" ref="M8">IFERROR(VLOOKUP(tableau_2[[#This Row],[montant]]&amp;"_"&amp;tableau_2[[#This Row],[nom]],tableau_1[montant]&amp;"_"&amp;tableau_1[nom],1,0),"unique")</f>
        <v xml:space="preserve">36 275 000_ALLIED IRISH  </v>
      </c>
      <c r="P8" t="str">
        <f t="array" ref="P8">IFERROR(INDEX(tableau_1[nom],SMALL(IF(tableau_1[Colonne1]="unique",ROW($1:$125)),ROWS($1:7))),"")</f>
        <v xml:space="preserve">BANK OF IRELAND  </v>
      </c>
      <c r="Q8" s="26" t="str">
        <f t="array" ref="Q8">IFERROR(INDEX(tableau_1[montant],SMALL(IF(tableau_1[Colonne1]&lt;&gt;"unique",ROW($1:$125)),ROWS($1:7))),"")</f>
        <v>42 307 000</v>
      </c>
      <c r="V8" s="27" t="str">
        <f t="array" ref="V8">IFERROR(INDEX(tableau_2[nom],SMALL(IF(tableau_2[Colonne1]="unique",ROW($1:$111)),ROWS($1:4))),"")</f>
        <v xml:space="preserve">BBVA  </v>
      </c>
      <c r="W8" s="27" t="str">
        <f t="array" ref="W8">IFERROR(INDEX(tableau_2[montant],SMALL(IF(tableau_2[Colonne1]="unique",ROW($1:$111)),ROWS($1:4))),"")</f>
        <v>39 000 000</v>
      </c>
      <c r="AD8" t="str">
        <f t="array" ref="AD8">IFERROR(INDEX(tableau_1[nom],SMALL(IF(tableau_1[Colonne1]="unique",ROW($1:$125)),ROWS($1:4))),"")</f>
        <v xml:space="preserve">AP MOELLER-MAERSK A/S  </v>
      </c>
      <c r="AE8" t="str">
        <f t="array" ref="AE8">IFERROR(INDEX(tableau_1[montant],SMALL(IF(tableau_1[Colonne1]="unique",ROW($1:$125)),ROWS($1:4))),"")</f>
        <v>1 000 000</v>
      </c>
      <c r="AF8" s="1">
        <f t="array" ref="AF8">IFERROR(INDEX(tableau_1[maturité],SMALL(IF(tableau_1[Colonne1]="unique",ROW($1:$125)),ROWS($1:4))),"")</f>
        <v>44273</v>
      </c>
      <c r="AG8" t="str">
        <f ca="1">IF(tableau_4[[#This Row],[Column9]]&lt;TODAY(),"Mur","")</f>
        <v/>
      </c>
      <c r="AJ8" t="str">
        <f ca="1">IF(tableau_4[[#This Row],[Column9]]&lt;TODAY(),"","Vendu")</f>
        <v>Vendu</v>
      </c>
    </row>
    <row r="9" spans="2:39" x14ac:dyDescent="0.25">
      <c r="B9" t="s">
        <v>10</v>
      </c>
      <c r="C9" t="s">
        <v>120</v>
      </c>
      <c r="D9" t="s">
        <v>121</v>
      </c>
      <c r="E9" s="1">
        <v>44161</v>
      </c>
      <c r="F9" t="str">
        <f t="array" ref="F9">IFERROR(VLOOKUP(tableau_1[[#This Row],[montant]]&amp;"_"&amp;tableau_1[[#This Row],[nom]],tableau_2[montant]&amp;"_"&amp;tableau_2[nom],1,0),"unique")</f>
        <v xml:space="preserve">11 547 000_ALLIED IRISH  </v>
      </c>
      <c r="I9" t="s">
        <v>10</v>
      </c>
      <c r="J9" t="s">
        <v>120</v>
      </c>
      <c r="K9" t="s">
        <v>121</v>
      </c>
      <c r="L9" s="1">
        <v>44161</v>
      </c>
      <c r="M9" t="str">
        <f t="array" ref="M9">IFERROR(VLOOKUP(tableau_2[[#This Row],[montant]]&amp;"_"&amp;tableau_2[[#This Row],[nom]],tableau_1[montant]&amp;"_"&amp;tableau_1[nom],1,0),"unique")</f>
        <v xml:space="preserve">11 547 000_ALLIED IRISH  </v>
      </c>
      <c r="P9" t="str">
        <f t="array" ref="P9">IFERROR(INDEX(tableau_1[nom],SMALL(IF(tableau_1[Colonne1]="unique",ROW($1:$125)),ROWS($1:8))),"")</f>
        <v xml:space="preserve">BBVA  </v>
      </c>
      <c r="Q9" s="26" t="str">
        <f t="array" ref="Q9">IFERROR(INDEX(tableau_1[montant],SMALL(IF(tableau_1[Colonne1]&lt;&gt;"unique",ROW($1:$125)),ROWS($1:8))),"")</f>
        <v>53 443 000</v>
      </c>
      <c r="V9" s="27" t="str">
        <f t="array" ref="V9">IFERROR(INDEX(tableau_2[nom],SMALL(IF(tableau_2[Colonne1]="unique",ROW($1:$111)),ROWS($1:5))),"")</f>
        <v xml:space="preserve">BBVA  </v>
      </c>
      <c r="W9" s="27" t="str">
        <f t="array" ref="W9">IFERROR(INDEX(tableau_2[montant],SMALL(IF(tableau_2[Colonne1]="unique",ROW($1:$111)),ROWS($1:5))),"")</f>
        <v>68 600 000</v>
      </c>
      <c r="AD9" t="str">
        <f t="array" ref="AD9">IFERROR(INDEX(tableau_1[nom],SMALL(IF(tableau_1[Colonne1]="unique",ROW($1:$125)),ROWS($1:5))),"")</f>
        <v xml:space="preserve">BANK OF AMERICA  </v>
      </c>
      <c r="AE9" t="str">
        <f t="array" ref="AE9">IFERROR(INDEX(tableau_1[montant],SMALL(IF(tableau_1[Colonne1]="unique",ROW($1:$125)),ROWS($1:5))),"")</f>
        <v>33 120 000</v>
      </c>
      <c r="AF9" s="1">
        <f t="array" ref="AF9">IFERROR(INDEX(tableau_1[maturité],SMALL(IF(tableau_1[Colonne1]="unique",ROW($1:$125)),ROWS($1:5))),"")</f>
        <v>42563</v>
      </c>
      <c r="AG9" t="str">
        <f ca="1">IF(tableau_4[[#This Row],[Column9]]&lt;TODAY(),"Mur","")</f>
        <v>Mur</v>
      </c>
      <c r="AJ9" t="str">
        <f ca="1">IF(tableau_4[[#This Row],[Column9]]&lt;TODAY(),"","Vendu")</f>
        <v/>
      </c>
    </row>
    <row r="10" spans="2:39" x14ac:dyDescent="0.25">
      <c r="B10" t="s">
        <v>11</v>
      </c>
      <c r="C10" t="s">
        <v>123</v>
      </c>
      <c r="D10" t="s">
        <v>122</v>
      </c>
      <c r="E10" s="1">
        <v>43876</v>
      </c>
      <c r="F10" t="str">
        <f t="array" ref="F10">IFERROR(VLOOKUP(tableau_1[[#This Row],[montant]]&amp;"_"&amp;tableau_1[[#This Row],[nom]],tableau_2[montant]&amp;"_"&amp;tableau_2[nom],1,0),"unique")</f>
        <v xml:space="preserve">42 307 000_ALTICE SA  </v>
      </c>
      <c r="I10" t="s">
        <v>11</v>
      </c>
      <c r="J10" t="s">
        <v>123</v>
      </c>
      <c r="K10" t="s">
        <v>122</v>
      </c>
      <c r="L10" s="1">
        <v>43876</v>
      </c>
      <c r="M10" t="str">
        <f t="array" ref="M10">IFERROR(VLOOKUP(tableau_2[[#This Row],[montant]]&amp;"_"&amp;tableau_2[[#This Row],[nom]],tableau_1[montant]&amp;"_"&amp;tableau_1[nom],1,0),"unique")</f>
        <v xml:space="preserve">42 307 000_ALTICE SA  </v>
      </c>
      <c r="P10" t="str">
        <f t="array" ref="P10">IFERROR(INDEX(tableau_1[nom],SMALL(IF(tableau_1[Colonne1]="unique",ROW($1:$125)),ROWS($1:9))),"")</f>
        <v xml:space="preserve">BBVA  </v>
      </c>
      <c r="Q10" s="26" t="str">
        <f t="array" ref="Q10">IFERROR(INDEX(tableau_1[montant],SMALL(IF(tableau_1[Colonne1]&lt;&gt;"unique",ROW($1:$125)),ROWS($1:9))),"")</f>
        <v>28 261 000</v>
      </c>
      <c r="V10" s="27" t="str">
        <f t="array" ref="V10">IFERROR(INDEX(tableau_2[nom],SMALL(IF(tableau_2[Colonne1]="unique",ROW($1:$111)),ROWS($1:6))),"")</f>
        <v xml:space="preserve">COCA-COLA  </v>
      </c>
      <c r="W10" s="27" t="str">
        <f t="array" ref="W10">IFERROR(INDEX(tableau_2[montant],SMALL(IF(tableau_2[Colonne1]="unique",ROW($1:$111)),ROWS($1:6))),"")</f>
        <v>9 109 000</v>
      </c>
      <c r="AD10" t="str">
        <f t="array" ref="AD10">IFERROR(INDEX(tableau_1[nom],SMALL(IF(tableau_1[Colonne1]="unique",ROW($1:$125)),ROWS($1:6))),"")</f>
        <v xml:space="preserve">BANK OF AMERICA  </v>
      </c>
      <c r="AE10" t="str">
        <f t="array" ref="AE10">IFERROR(INDEX(tableau_1[montant],SMALL(IF(tableau_1[Colonne1]="unique",ROW($1:$125)),ROWS($1:6))),"")</f>
        <v>113 355 000</v>
      </c>
      <c r="AF10" s="1">
        <f t="array" ref="AF10">IFERROR(INDEX(tableau_1[maturité],SMALL(IF(tableau_1[Colonne1]="unique",ROW($1:$125)),ROWS($1:6))),"")</f>
        <v>42583</v>
      </c>
      <c r="AG10" t="str">
        <f ca="1">IF(tableau_4[[#This Row],[Column9]]&lt;TODAY(),"Mur","")</f>
        <v>Mur</v>
      </c>
      <c r="AJ10" t="str">
        <f ca="1">IF(tableau_4[[#This Row],[Column9]]&lt;TODAY(),"","Vendu")</f>
        <v/>
      </c>
    </row>
    <row r="11" spans="2:39" x14ac:dyDescent="0.25">
      <c r="B11" t="s">
        <v>12</v>
      </c>
      <c r="C11" t="s">
        <v>123</v>
      </c>
      <c r="D11" t="s">
        <v>124</v>
      </c>
      <c r="E11" s="1">
        <v>42719</v>
      </c>
      <c r="F11" t="str">
        <f t="array" ref="F11">IFERROR(VLOOKUP(tableau_1[[#This Row],[montant]]&amp;"_"&amp;tableau_1[[#This Row],[nom]],tableau_2[montant]&amp;"_"&amp;tableau_2[nom],1,0),"unique")</f>
        <v xml:space="preserve">53 443 000_ALTICE SA  </v>
      </c>
      <c r="I11" t="s">
        <v>12</v>
      </c>
      <c r="J11" t="s">
        <v>123</v>
      </c>
      <c r="K11" t="s">
        <v>124</v>
      </c>
      <c r="L11" s="1">
        <v>42719</v>
      </c>
      <c r="M11" t="str">
        <f t="array" ref="M11">IFERROR(VLOOKUP(tableau_2[[#This Row],[montant]]&amp;"_"&amp;tableau_2[[#This Row],[nom]],tableau_1[montant]&amp;"_"&amp;tableau_1[nom],1,0),"unique")</f>
        <v xml:space="preserve">53 443 000_ALTICE SA  </v>
      </c>
      <c r="P11" t="str">
        <f t="array" ref="P11">IFERROR(INDEX(tableau_1[nom],SMALL(IF(tableau_1[Colonne1]="unique",ROW($1:$125)),ROWS($1:10))),"")</f>
        <v xml:space="preserve">BBVA  </v>
      </c>
      <c r="Q11" s="26" t="str">
        <f t="array" ref="Q11">IFERROR(INDEX(tableau_1[montant],SMALL(IF(tableau_1[Colonne1]&lt;&gt;"unique",ROW($1:$125)),ROWS($1:10))),"")</f>
        <v>107 444 000</v>
      </c>
      <c r="V11" s="27" t="str">
        <f t="array" ref="V11">IFERROR(INDEX(tableau_2[nom],SMALL(IF(tableau_2[Colonne1]="unique",ROW($1:$111)),ROWS($1:7))),"")</f>
        <v xml:space="preserve">DANSKE BANK  </v>
      </c>
      <c r="W11" s="27" t="str">
        <f t="array" ref="W11">IFERROR(INDEX(tableau_2[montant],SMALL(IF(tableau_2[Colonne1]="unique",ROW($1:$111)),ROWS($1:7))),"")</f>
        <v>61 095 000</v>
      </c>
      <c r="AD11" t="str">
        <f t="array" ref="AD11">IFERROR(INDEX(tableau_1[nom],SMALL(IF(tableau_1[Colonne1]="unique",ROW($1:$125)),ROWS($1:7))),"")</f>
        <v xml:space="preserve">BANK OF IRELAND  </v>
      </c>
      <c r="AE11" t="str">
        <f t="array" ref="AE11">IFERROR(INDEX(tableau_1[montant],SMALL(IF(tableau_1[Colonne1]="unique",ROW($1:$125)),ROWS($1:7))),"")</f>
        <v>45 223 000</v>
      </c>
      <c r="AF11" s="1">
        <f t="array" ref="AF11">IFERROR(INDEX(tableau_1[maturité],SMALL(IF(tableau_1[Colonne1]="unique",ROW($1:$125)),ROWS($1:7))),"")</f>
        <v>44000</v>
      </c>
      <c r="AG11" t="str">
        <f ca="1">IF(tableau_4[[#This Row],[Column9]]&lt;TODAY(),"Mur","")</f>
        <v/>
      </c>
      <c r="AJ11" t="str">
        <f ca="1">IF(tableau_4[[#This Row],[Column9]]&lt;TODAY(),"","Vendu")</f>
        <v>Vendu</v>
      </c>
    </row>
    <row r="12" spans="2:39" x14ac:dyDescent="0.25">
      <c r="B12" t="s">
        <v>13</v>
      </c>
      <c r="C12" t="s">
        <v>123</v>
      </c>
      <c r="D12" t="s">
        <v>125</v>
      </c>
      <c r="E12" s="1">
        <v>43146</v>
      </c>
      <c r="F12" t="str">
        <f t="array" ref="F12">IFERROR(VLOOKUP(tableau_1[[#This Row],[montant]]&amp;"_"&amp;tableau_1[[#This Row],[nom]],tableau_2[montant]&amp;"_"&amp;tableau_2[nom],1,0),"unique")</f>
        <v xml:space="preserve">28 261 000_ALTICE SA  </v>
      </c>
      <c r="I12" t="s">
        <v>13</v>
      </c>
      <c r="J12" t="s">
        <v>123</v>
      </c>
      <c r="K12" t="s">
        <v>125</v>
      </c>
      <c r="L12" s="1">
        <v>43146</v>
      </c>
      <c r="M12" t="str">
        <f t="array" ref="M12">IFERROR(VLOOKUP(tableau_2[[#This Row],[montant]]&amp;"_"&amp;tableau_2[[#This Row],[nom]],tableau_1[montant]&amp;"_"&amp;tableau_1[nom],1,0),"unique")</f>
        <v xml:space="preserve">28 261 000_ALTICE SA  </v>
      </c>
      <c r="P12" t="str">
        <f t="array" ref="P12">IFERROR(INDEX(tableau_1[nom],SMALL(IF(tableau_1[Colonne1]="unique",ROW($1:$125)),ROWS($1:11))),"")</f>
        <v xml:space="preserve">BHP BILLITON  </v>
      </c>
      <c r="Q12" s="26" t="str">
        <f t="array" ref="Q12">IFERROR(INDEX(tableau_1[montant],SMALL(IF(tableau_1[Colonne1]&lt;&gt;"unique",ROW($1:$125)),ROWS($1:11))),"")</f>
        <v>59 278 000</v>
      </c>
      <c r="V12" s="27" t="str">
        <f t="array" ref="V12">IFERROR(INDEX(tableau_2[nom],SMALL(IF(tableau_2[Colonne1]="unique",ROW($1:$111)),ROWS($1:8))),"")</f>
        <v xml:space="preserve">EBAY INC  </v>
      </c>
      <c r="W12" s="27" t="str">
        <f t="array" ref="W12">IFERROR(INDEX(tableau_2[montant],SMALL(IF(tableau_2[Colonne1]="unique",ROW($1:$111)),ROWS($1:8))),"")</f>
        <v>29 144 000</v>
      </c>
      <c r="AD12" t="str">
        <f t="array" ref="AD12">IFERROR(INDEX(tableau_1[nom],SMALL(IF(tableau_1[Colonne1]="unique",ROW($1:$125)),ROWS($1:8))),"")</f>
        <v xml:space="preserve">BBVA  </v>
      </c>
      <c r="AE12" t="str">
        <f t="array" ref="AE12">IFERROR(INDEX(tableau_1[montant],SMALL(IF(tableau_1[Colonne1]="unique",ROW($1:$125)),ROWS($1:8))),"")</f>
        <v>74 000 000</v>
      </c>
      <c r="AF12" s="1">
        <f t="array" ref="AF12">IFERROR(INDEX(tableau_1[maturité],SMALL(IF(tableau_1[Colonne1]="unique",ROW($1:$125)),ROWS($1:8))),"")</f>
        <v>43515</v>
      </c>
      <c r="AG12" t="str">
        <f ca="1">IF(tableau_4[[#This Row],[Column9]]&lt;TODAY(),"Mur","")</f>
        <v/>
      </c>
      <c r="AJ12" t="str">
        <f ca="1">IF(tableau_4[[#This Row],[Column9]]&lt;TODAY(),"","Vendu")</f>
        <v>Vendu</v>
      </c>
    </row>
    <row r="13" spans="2:39" x14ac:dyDescent="0.25">
      <c r="B13" t="s">
        <v>14</v>
      </c>
      <c r="C13" t="s">
        <v>123</v>
      </c>
      <c r="D13" t="s">
        <v>126</v>
      </c>
      <c r="E13" s="1">
        <v>42870</v>
      </c>
      <c r="F13" t="str">
        <f t="array" ref="F13">IFERROR(VLOOKUP(tableau_1[[#This Row],[montant]]&amp;"_"&amp;tableau_1[[#This Row],[nom]],tableau_2[montant]&amp;"_"&amp;tableau_2[nom],1,0),"unique")</f>
        <v xml:space="preserve">107 444 000_ALTICE SA  </v>
      </c>
      <c r="I13" t="s">
        <v>14</v>
      </c>
      <c r="J13" t="s">
        <v>123</v>
      </c>
      <c r="K13" t="s">
        <v>126</v>
      </c>
      <c r="L13" s="1">
        <v>42870</v>
      </c>
      <c r="M13" t="str">
        <f t="array" ref="M13">IFERROR(VLOOKUP(tableau_2[[#This Row],[montant]]&amp;"_"&amp;tableau_2[[#This Row],[nom]],tableau_1[montant]&amp;"_"&amp;tableau_1[nom],1,0),"unique")</f>
        <v xml:space="preserve">107 444 000_ALTICE SA  </v>
      </c>
      <c r="P13" t="str">
        <f t="array" ref="P13">IFERROR(INDEX(tableau_1[nom],SMALL(IF(tableau_1[Colonne1]="unique",ROW($1:$125)),ROWS($1:12))),"")</f>
        <v xml:space="preserve">BHP BILLITON  </v>
      </c>
      <c r="Q13" s="26" t="str">
        <f t="array" ref="Q13">IFERROR(INDEX(tableau_1[montant],SMALL(IF(tableau_1[Colonne1]&lt;&gt;"unique",ROW($1:$125)),ROWS($1:12))),"")</f>
        <v>9 479 000</v>
      </c>
      <c r="V13" s="27" t="str">
        <f t="array" ref="V13">IFERROR(INDEX(tableau_2[nom],SMALL(IF(tableau_2[Colonne1]="unique",ROW($1:$111)),ROWS($1:9))),"")</f>
        <v xml:space="preserve">IMS HEALTH INC  </v>
      </c>
      <c r="W13" s="27" t="str">
        <f t="array" ref="W13">IFERROR(INDEX(tableau_2[montant],SMALL(IF(tableau_2[Colonne1]="unique",ROW($1:$111)),ROWS($1:9))),"")</f>
        <v>49 492 000</v>
      </c>
      <c r="AD13" t="str">
        <f t="array" ref="AD13">IFERROR(INDEX(tableau_1[nom],SMALL(IF(tableau_1[Colonne1]="unique",ROW($1:$125)),ROWS($1:9))),"")</f>
        <v xml:space="preserve">BBVA  </v>
      </c>
      <c r="AE13" t="str">
        <f t="array" ref="AE13">IFERROR(INDEX(tableau_1[montant],SMALL(IF(tableau_1[Colonne1]="unique",ROW($1:$125)),ROWS($1:9))),"")</f>
        <v>45 000 000</v>
      </c>
      <c r="AF13" s="1">
        <f t="array" ref="AF13">IFERROR(INDEX(tableau_1[maturité],SMALL(IF(tableau_1[Colonne1]="unique",ROW($1:$125)),ROWS($1:9))),"")</f>
        <v>44300</v>
      </c>
      <c r="AG13" t="str">
        <f ca="1">IF(tableau_4[[#This Row],[Column9]]&lt;TODAY(),"Mur","")</f>
        <v/>
      </c>
      <c r="AJ13" t="str">
        <f ca="1">IF(tableau_4[[#This Row],[Column9]]&lt;TODAY(),"","Vendu")</f>
        <v>Vendu</v>
      </c>
    </row>
    <row r="14" spans="2:39" x14ac:dyDescent="0.25">
      <c r="B14" t="s">
        <v>396</v>
      </c>
      <c r="C14" t="s">
        <v>123</v>
      </c>
      <c r="D14" t="s">
        <v>127</v>
      </c>
      <c r="E14" s="1">
        <v>43876</v>
      </c>
      <c r="F14" t="str">
        <f t="array" ref="F14">IFERROR(VLOOKUP(tableau_1[[#This Row],[montant]]&amp;"_"&amp;tableau_1[[#This Row],[nom]],tableau_2[montant]&amp;"_"&amp;tableau_2[nom],1,0),"unique")</f>
        <v>unique</v>
      </c>
      <c r="I14" t="s">
        <v>15</v>
      </c>
      <c r="J14" t="s">
        <v>123</v>
      </c>
      <c r="K14" t="s">
        <v>127</v>
      </c>
      <c r="L14" s="1">
        <v>43876</v>
      </c>
      <c r="M14" t="str">
        <f t="array" ref="M14">IFERROR(VLOOKUP(tableau_2[[#This Row],[montant]]&amp;"_"&amp;tableau_2[[#This Row],[nom]],tableau_1[montant]&amp;"_"&amp;tableau_1[nom],1,0),"unique")</f>
        <v>unique</v>
      </c>
      <c r="P14" t="str">
        <f t="array" ref="P14">IFERROR(INDEX(tableau_1[nom],SMALL(IF(tableau_1[Colonne1]="unique",ROW($1:$125)),ROWS($1:13))),"")</f>
        <v xml:space="preserve">COCA-COLA  </v>
      </c>
      <c r="Q14" s="26" t="str">
        <f t="array" ref="Q14">IFERROR(INDEX(tableau_1[montant],SMALL(IF(tableau_1[Colonne1]&lt;&gt;"unique",ROW($1:$125)),ROWS($1:13))),"")</f>
        <v>2 099 000</v>
      </c>
      <c r="V14" s="27" t="str">
        <f t="array" ref="V14">IFERROR(INDEX(tableau_2[nom],SMALL(IF(tableau_2[Colonne1]="unique",ROW($1:$111)),ROWS($1:10))),"")</f>
        <v xml:space="preserve">ISLANDSBANKI  </v>
      </c>
      <c r="W14" s="27" t="str">
        <f t="array" ref="W14">IFERROR(INDEX(tableau_2[montant],SMALL(IF(tableau_2[Colonne1]="unique",ROW($1:$111)),ROWS($1:10))),"")</f>
        <v>15 538 000</v>
      </c>
      <c r="AD14" t="str">
        <f t="array" ref="AD14">IFERROR(INDEX(tableau_1[nom],SMALL(IF(tableau_1[Colonne1]="unique",ROW($1:$125)),ROWS($1:10))),"")</f>
        <v xml:space="preserve">BBVA  </v>
      </c>
      <c r="AE14" t="str">
        <f t="array" ref="AE14">IFERROR(INDEX(tableau_1[montant],SMALL(IF(tableau_1[Colonne1]="unique",ROW($1:$125)),ROWS($1:10))),"")</f>
        <v>75 200 000</v>
      </c>
      <c r="AF14" s="1">
        <f t="array" ref="AF14">IFERROR(INDEX(tableau_1[maturité],SMALL(IF(tableau_1[Colonne1]="unique",ROW($1:$125)),ROWS($1:10))),"")</f>
        <v>43229</v>
      </c>
      <c r="AG14" t="str">
        <f ca="1">IF(tableau_4[[#This Row],[Column9]]&lt;TODAY(),"Mur","")</f>
        <v/>
      </c>
      <c r="AJ14" t="str">
        <f ca="1">IF(tableau_4[[#This Row],[Column9]]&lt;TODAY(),"","Vendu")</f>
        <v>Vendu</v>
      </c>
    </row>
    <row r="15" spans="2:39" x14ac:dyDescent="0.25">
      <c r="B15" t="s">
        <v>397</v>
      </c>
      <c r="C15" t="s">
        <v>123</v>
      </c>
      <c r="D15" t="s">
        <v>145</v>
      </c>
      <c r="E15" s="1">
        <v>42870</v>
      </c>
      <c r="F15" t="str">
        <f t="array" ref="F15">IFERROR(VLOOKUP(tableau_1[[#This Row],[montant]]&amp;"_"&amp;tableau_1[[#This Row],[nom]],tableau_2[montant]&amp;"_"&amp;tableau_2[nom],1,0),"unique")</f>
        <v>unique</v>
      </c>
      <c r="I15" t="s">
        <v>16</v>
      </c>
      <c r="J15" t="s">
        <v>129</v>
      </c>
      <c r="K15" t="s">
        <v>128</v>
      </c>
      <c r="L15" s="1">
        <v>45397</v>
      </c>
      <c r="M15" t="str">
        <f t="array" ref="M15">IFERROR(VLOOKUP(tableau_2[[#This Row],[montant]]&amp;"_"&amp;tableau_2[[#This Row],[nom]],tableau_1[montant]&amp;"_"&amp;tableau_1[nom],1,0),"unique")</f>
        <v xml:space="preserve">59 278 000_ANADARKO PETROLEUM  </v>
      </c>
      <c r="P15" t="str">
        <f t="array" ref="P15">IFERROR(INDEX(tableau_1[nom],SMALL(IF(tableau_1[Colonne1]="unique",ROW($1:$125)),ROWS($1:14))),"")</f>
        <v xml:space="preserve">CREDIT AGRICOLE  </v>
      </c>
      <c r="Q15" s="26" t="str">
        <f t="array" ref="Q15">IFERROR(INDEX(tableau_1[montant],SMALL(IF(tableau_1[Colonne1]&lt;&gt;"unique",ROW($1:$125)),ROWS($1:14))),"")</f>
        <v>70 377 000</v>
      </c>
      <c r="V15" s="27" t="str">
        <f t="array" ref="V15">IFERROR(INDEX(tableau_2[nom],SMALL(IF(tableau_2[Colonne1]="unique",ROW($1:$111)),ROWS($1:11))),"")</f>
        <v xml:space="preserve">JP MORGAN  </v>
      </c>
      <c r="W15" s="27" t="str">
        <f t="array" ref="W15">IFERROR(INDEX(tableau_2[montant],SMALL(IF(tableau_2[Colonne1]="unique",ROW($1:$111)),ROWS($1:11))),"")</f>
        <v>26 788 000</v>
      </c>
      <c r="AD15" t="str">
        <f t="array" ref="AD15">IFERROR(INDEX(tableau_1[nom],SMALL(IF(tableau_1[Colonne1]="unique",ROW($1:$125)),ROWS($1:11))),"")</f>
        <v xml:space="preserve">BHP BILLITON  </v>
      </c>
      <c r="AE15" t="str">
        <f t="array" ref="AE15">IFERROR(INDEX(tableau_1[montant],SMALL(IF(tableau_1[Colonne1]="unique",ROW($1:$125)),ROWS($1:11))),"")</f>
        <v>23 633 000</v>
      </c>
      <c r="AF15" s="1">
        <f t="array" ref="AF15">IFERROR(INDEX(tableau_1[maturité],SMALL(IF(tableau_1[Colonne1]="unique",ROW($1:$125)),ROWS($1:11))),"")</f>
        <v>45587</v>
      </c>
      <c r="AG15" t="str">
        <f ca="1">IF(tableau_4[[#This Row],[Column9]]&lt;TODAY(),"Mur","")</f>
        <v/>
      </c>
      <c r="AJ15" t="str">
        <f ca="1">IF(tableau_4[[#This Row],[Column9]]&lt;TODAY(),"","Vendu")</f>
        <v>Vendu</v>
      </c>
    </row>
    <row r="16" spans="2:39" x14ac:dyDescent="0.25">
      <c r="B16" t="s">
        <v>16</v>
      </c>
      <c r="C16" t="s">
        <v>129</v>
      </c>
      <c r="D16" t="s">
        <v>128</v>
      </c>
      <c r="E16" s="1">
        <v>45397</v>
      </c>
      <c r="F16" t="str">
        <f t="array" ref="F16">IFERROR(VLOOKUP(tableau_1[[#This Row],[montant]]&amp;"_"&amp;tableau_1[[#This Row],[nom]],tableau_2[montant]&amp;"_"&amp;tableau_2[nom],1,0),"unique")</f>
        <v xml:space="preserve">59 278 000_ANADARKO PETROLEUM  </v>
      </c>
      <c r="I16" t="s">
        <v>17</v>
      </c>
      <c r="J16" t="s">
        <v>129</v>
      </c>
      <c r="K16" t="s">
        <v>130</v>
      </c>
      <c r="L16" s="1">
        <v>46006</v>
      </c>
      <c r="M16" t="str">
        <f t="array" ref="M16">IFERROR(VLOOKUP(tableau_2[[#This Row],[montant]]&amp;"_"&amp;tableau_2[[#This Row],[nom]],tableau_1[montant]&amp;"_"&amp;tableau_1[nom],1,0),"unique")</f>
        <v xml:space="preserve">9 479 000_ANADARKO PETROLEUM  </v>
      </c>
      <c r="P16" t="str">
        <f t="array" ref="P16">IFERROR(INDEX(tableau_1[nom],SMALL(IF(tableau_1[Colonne1]="unique",ROW($1:$125)),ROWS($1:15))),"")</f>
        <v xml:space="preserve">CREDIT SUISSE  </v>
      </c>
      <c r="Q16" s="26" t="str">
        <f t="array" ref="Q16">IFERROR(INDEX(tableau_1[montant],SMALL(IF(tableau_1[Colonne1]&lt;&gt;"unique",ROW($1:$125)),ROWS($1:15))),"")</f>
        <v>48 486 000</v>
      </c>
      <c r="V16" s="27" t="str">
        <f t="array" ref="V16">IFERROR(INDEX(tableau_2[nom],SMALL(IF(tableau_2[Colonne1]="unique",ROW($1:$111)),ROWS($1:12))),"")</f>
        <v xml:space="preserve">LANDSBANKINN  </v>
      </c>
      <c r="W16" s="27" t="str">
        <f t="array" ref="W16">IFERROR(INDEX(tableau_2[montant],SMALL(IF(tableau_2[Colonne1]="unique",ROW($1:$111)),ROWS($1:12))),"")</f>
        <v>9 136 000</v>
      </c>
      <c r="AD16" t="str">
        <f t="array" ref="AD16">IFERROR(INDEX(tableau_1[nom],SMALL(IF(tableau_1[Colonne1]="unique",ROW($1:$125)),ROWS($1:12))),"")</f>
        <v xml:space="preserve">BHP BILLITON  </v>
      </c>
      <c r="AE16" t="str">
        <f t="array" ref="AE16">IFERROR(INDEX(tableau_1[montant],SMALL(IF(tableau_1[Colonne1]="unique",ROW($1:$125)),ROWS($1:12))),"")</f>
        <v>47 310 000</v>
      </c>
      <c r="AF16" s="1">
        <f t="array" ref="AF16">IFERROR(INDEX(tableau_1[maturité],SMALL(IF(tableau_1[Colonne1]="unique",ROW($1:$125)),ROWS($1:12))),"")</f>
        <v>45949</v>
      </c>
      <c r="AG16" t="str">
        <f ca="1">IF(tableau_4[[#This Row],[Column9]]&lt;TODAY(),"Mur","")</f>
        <v/>
      </c>
      <c r="AJ16" t="str">
        <f ca="1">IF(tableau_4[[#This Row],[Column9]]&lt;TODAY(),"","Vendu")</f>
        <v>Vendu</v>
      </c>
    </row>
    <row r="17" spans="2:36" x14ac:dyDescent="0.25">
      <c r="B17" t="s">
        <v>17</v>
      </c>
      <c r="C17" t="s">
        <v>129</v>
      </c>
      <c r="D17" t="s">
        <v>130</v>
      </c>
      <c r="E17" s="1">
        <v>46006</v>
      </c>
      <c r="F17" t="str">
        <f t="array" ref="F17">IFERROR(VLOOKUP(tableau_1[[#This Row],[montant]]&amp;"_"&amp;tableau_1[[#This Row],[nom]],tableau_2[montant]&amp;"_"&amp;tableau_2[nom],1,0),"unique")</f>
        <v xml:space="preserve">9 479 000_ANADARKO PETROLEUM  </v>
      </c>
      <c r="I17" t="s">
        <v>18</v>
      </c>
      <c r="J17" t="s">
        <v>129</v>
      </c>
      <c r="K17" t="s">
        <v>131</v>
      </c>
      <c r="L17" s="1">
        <v>42993</v>
      </c>
      <c r="M17" t="str">
        <f t="array" ref="M17">IFERROR(VLOOKUP(tableau_2[[#This Row],[montant]]&amp;"_"&amp;tableau_2[[#This Row],[nom]],tableau_1[montant]&amp;"_"&amp;tableau_1[nom],1,0),"unique")</f>
        <v xml:space="preserve">2 099 000_ANADARKO PETROLEUM  </v>
      </c>
      <c r="P17" t="str">
        <f t="array" ref="P17">IFERROR(INDEX(tableau_1[nom],SMALL(IF(tableau_1[Colonne1]="unique",ROW($1:$125)),ROWS($1:16))),"")</f>
        <v xml:space="preserve">DANSKE BANK  </v>
      </c>
      <c r="Q17" s="26" t="str">
        <f t="array" ref="Q17">IFERROR(INDEX(tableau_1[montant],SMALL(IF(tableau_1[Colonne1]&lt;&gt;"unique",ROW($1:$125)),ROWS($1:16))),"")</f>
        <v>10 485 000</v>
      </c>
      <c r="V17" s="27" t="str">
        <f t="array" ref="V17">IFERROR(INDEX(tableau_2[nom],SMALL(IF(tableau_2[Colonne1]="unique",ROW($1:$111)),ROWS($1:13))),"")</f>
        <v xml:space="preserve">MURPHY OIL  </v>
      </c>
      <c r="W17" s="27" t="str">
        <f t="array" ref="W17">IFERROR(INDEX(tableau_2[montant],SMALL(IF(tableau_2[Colonne1]="unique",ROW($1:$111)),ROWS($1:13))),"")</f>
        <v>15 248 000</v>
      </c>
      <c r="AD17" t="str">
        <f t="array" ref="AD17">IFERROR(INDEX(tableau_1[nom],SMALL(IF(tableau_1[Colonne1]="unique",ROW($1:$125)),ROWS($1:13))),"")</f>
        <v xml:space="preserve">COCA-COLA  </v>
      </c>
      <c r="AE17" t="str">
        <f t="array" ref="AE17">IFERROR(INDEX(tableau_1[montant],SMALL(IF(tableau_1[Colonne1]="unique",ROW($1:$125)),ROWS($1:13))),"")</f>
        <v>18 709 000</v>
      </c>
      <c r="AF17" s="1">
        <f t="array" ref="AF17">IFERROR(INDEX(tableau_1[maturité],SMALL(IF(tableau_1[Colonne1]="unique",ROW($1:$125)),ROWS($1:13))),"")</f>
        <v>44585</v>
      </c>
      <c r="AG17" t="str">
        <f ca="1">IF(tableau_4[[#This Row],[Column9]]&lt;TODAY(),"Mur","")</f>
        <v/>
      </c>
      <c r="AJ17" t="str">
        <f ca="1">IF(tableau_4[[#This Row],[Column9]]&lt;TODAY(),"","Vendu")</f>
        <v>Vendu</v>
      </c>
    </row>
    <row r="18" spans="2:36" x14ac:dyDescent="0.25">
      <c r="B18" t="s">
        <v>18</v>
      </c>
      <c r="C18" t="s">
        <v>129</v>
      </c>
      <c r="D18" t="s">
        <v>131</v>
      </c>
      <c r="E18" s="1">
        <v>42993</v>
      </c>
      <c r="F18" t="str">
        <f t="array" ref="F18">IFERROR(VLOOKUP(tableau_1[[#This Row],[montant]]&amp;"_"&amp;tableau_1[[#This Row],[nom]],tableau_2[montant]&amp;"_"&amp;tableau_2[nom],1,0),"unique")</f>
        <v xml:space="preserve">2 099 000_ANADARKO PETROLEUM  </v>
      </c>
      <c r="I18" t="s">
        <v>19</v>
      </c>
      <c r="J18" t="s">
        <v>132</v>
      </c>
      <c r="K18" t="s">
        <v>133</v>
      </c>
      <c r="L18" s="1">
        <v>46574</v>
      </c>
      <c r="M18" t="str">
        <f t="array" ref="M18">IFERROR(VLOOKUP(tableau_2[[#This Row],[montant]]&amp;"_"&amp;tableau_2[[#This Row],[nom]],tableau_1[montant]&amp;"_"&amp;tableau_1[nom],1,0),"unique")</f>
        <v xml:space="preserve">70 377 000_AXA  </v>
      </c>
      <c r="P18" t="str">
        <f t="array" ref="P18">IFERROR(INDEX(tableau_1[nom],SMALL(IF(tableau_1[Colonne1]="unique",ROW($1:$125)),ROWS($1:17))),"")</f>
        <v xml:space="preserve">DEUTSCHE BANK AG  </v>
      </c>
      <c r="Q18" s="26" t="str">
        <f t="array" ref="Q18">IFERROR(INDEX(tableau_1[montant],SMALL(IF(tableau_1[Colonne1]&lt;&gt;"unique",ROW($1:$125)),ROWS($1:17))),"")</f>
        <v>62 916 000</v>
      </c>
      <c r="V18" s="27" t="str">
        <f t="array" ref="V18">IFERROR(INDEX(tableau_2[nom],SMALL(IF(tableau_2[Colonne1]="unique",ROW($1:$111)),ROWS($1:14))),"")</f>
        <v xml:space="preserve">MURPHY OIL  </v>
      </c>
      <c r="W18" s="27" t="str">
        <f t="array" ref="W18">IFERROR(INDEX(tableau_2[montant],SMALL(IF(tableau_2[Colonne1]="unique",ROW($1:$111)),ROWS($1:14))),"")</f>
        <v>18 582 000</v>
      </c>
      <c r="AD18" t="str">
        <f t="array" ref="AD18">IFERROR(INDEX(tableau_1[nom],SMALL(IF(tableau_1[Colonne1]="unique",ROW($1:$125)),ROWS($1:14))),"")</f>
        <v xml:space="preserve">CREDIT AGRICOLE  </v>
      </c>
      <c r="AE18" t="str">
        <f t="array" ref="AE18">IFERROR(INDEX(tableau_1[montant],SMALL(IF(tableau_1[Colonne1]="unique",ROW($1:$125)),ROWS($1:14))),"")</f>
        <v>15 637 000</v>
      </c>
      <c r="AF18" s="1">
        <f t="array" ref="AF18">IFERROR(INDEX(tableau_1[maturité],SMALL(IF(tableau_1[Colonne1]="unique",ROW($1:$125)),ROWS($1:14))),"")</f>
        <v>44370</v>
      </c>
      <c r="AG18" t="str">
        <f ca="1">IF(tableau_4[[#This Row],[Column9]]&lt;TODAY(),"Mur","")</f>
        <v/>
      </c>
      <c r="AJ18" t="str">
        <f ca="1">IF(tableau_4[[#This Row],[Column9]]&lt;TODAY(),"","Vendu")</f>
        <v>Vendu</v>
      </c>
    </row>
    <row r="19" spans="2:36" x14ac:dyDescent="0.25">
      <c r="B19" t="s">
        <v>398</v>
      </c>
      <c r="C19" t="s">
        <v>129</v>
      </c>
      <c r="D19" t="s">
        <v>442</v>
      </c>
      <c r="E19" s="1">
        <v>49933</v>
      </c>
      <c r="F19" t="str">
        <f t="array" ref="F19">IFERROR(VLOOKUP(tableau_1[[#This Row],[montant]]&amp;"_"&amp;tableau_1[[#This Row],[nom]],tableau_2[montant]&amp;"_"&amp;tableau_2[nom],1,0),"unique")</f>
        <v>unique</v>
      </c>
      <c r="I19" t="s">
        <v>20</v>
      </c>
      <c r="J19" t="s">
        <v>132</v>
      </c>
      <c r="K19" t="s">
        <v>134</v>
      </c>
      <c r="L19" s="1">
        <v>45111</v>
      </c>
      <c r="M19" t="str">
        <f t="array" ref="M19">IFERROR(VLOOKUP(tableau_2[[#This Row],[montant]]&amp;"_"&amp;tableau_2[[#This Row],[nom]],tableau_1[montant]&amp;"_"&amp;tableau_1[nom],1,0),"unique")</f>
        <v xml:space="preserve">48 486 000_AXA  </v>
      </c>
      <c r="P19" t="str">
        <f t="array" ref="P19">IFERROR(INDEX(tableau_1[nom],SMALL(IF(tableau_1[Colonne1]="unique",ROW($1:$125)),ROWS($1:18))),"")</f>
        <v xml:space="preserve">EBAY INC  </v>
      </c>
      <c r="Q19" s="26" t="str">
        <f t="array" ref="Q19">IFERROR(INDEX(tableau_1[montant],SMALL(IF(tableau_1[Colonne1]&lt;&gt;"unique",ROW($1:$125)),ROWS($1:18))),"")</f>
        <v>65 700 000</v>
      </c>
      <c r="V19" s="27" t="str">
        <f t="array" ref="V19">IFERROR(INDEX(tableau_2[nom],SMALL(IF(tableau_2[Colonne1]="unique",ROW($1:$111)),ROWS($1:15))),"")</f>
        <v xml:space="preserve">ROYAL BANK OF SCOTLAND  </v>
      </c>
      <c r="W19" s="27" t="str">
        <f t="array" ref="W19">IFERROR(INDEX(tableau_2[montant],SMALL(IF(tableau_2[Colonne1]="unique",ROW($1:$111)),ROWS($1:15))),"")</f>
        <v>39 537 000</v>
      </c>
      <c r="AD19" t="str">
        <f t="array" ref="AD19">IFERROR(INDEX(tableau_1[nom],SMALL(IF(tableau_1[Colonne1]="unique",ROW($1:$125)),ROWS($1:15))),"")</f>
        <v xml:space="preserve">CREDIT SUISSE  </v>
      </c>
      <c r="AE19" t="str">
        <f t="array" ref="AE19">IFERROR(INDEX(tableau_1[montant],SMALL(IF(tableau_1[Colonne1]="unique",ROW($1:$125)),ROWS($1:15))),"")</f>
        <v>19 400 000</v>
      </c>
      <c r="AF19" s="1">
        <f t="array" ref="AF19">IFERROR(INDEX(tableau_1[maturité],SMALL(IF(tableau_1[Colonne1]="unique",ROW($1:$125)),ROWS($1:15))),"")</f>
        <v>45271</v>
      </c>
      <c r="AG19" t="str">
        <f ca="1">IF(tableau_4[[#This Row],[Column9]]&lt;TODAY(),"Mur","")</f>
        <v/>
      </c>
      <c r="AJ19" t="str">
        <f ca="1">IF(tableau_4[[#This Row],[Column9]]&lt;TODAY(),"","Vendu")</f>
        <v>Vendu</v>
      </c>
    </row>
    <row r="20" spans="2:36" x14ac:dyDescent="0.25">
      <c r="B20" t="s">
        <v>399</v>
      </c>
      <c r="C20" t="s">
        <v>443</v>
      </c>
      <c r="D20" t="s">
        <v>203</v>
      </c>
      <c r="E20" s="1">
        <v>44273</v>
      </c>
      <c r="F20" t="str">
        <f t="array" ref="F20">IFERROR(VLOOKUP(tableau_1[[#This Row],[montant]]&amp;"_"&amp;tableau_1[[#This Row],[nom]],tableau_2[montant]&amp;"_"&amp;tableau_2[nom],1,0),"unique")</f>
        <v>unique</v>
      </c>
      <c r="I20" t="s">
        <v>21</v>
      </c>
      <c r="J20" t="s">
        <v>135</v>
      </c>
      <c r="K20" t="s">
        <v>119</v>
      </c>
      <c r="L20" s="1">
        <v>44039</v>
      </c>
      <c r="M20" t="str">
        <f t="array" ref="M20">IFERROR(VLOOKUP(tableau_2[[#This Row],[montant]]&amp;"_"&amp;tableau_2[[#This Row],[nom]],tableau_1[montant]&amp;"_"&amp;tableau_1[nom],1,0),"unique")</f>
        <v xml:space="preserve">10 485 000_BANCO POPOLARE SC  </v>
      </c>
      <c r="P20" t="str">
        <f t="array" ref="P20">IFERROR(INDEX(tableau_1[nom],SMALL(IF(tableau_1[Colonne1]="unique",ROW($1:$125)),ROWS($1:19))),"")</f>
        <v xml:space="preserve">ELDORADO GOLD  </v>
      </c>
      <c r="Q20" s="26" t="str">
        <f t="array" ref="Q20">IFERROR(INDEX(tableau_1[montant],SMALL(IF(tableau_1[Colonne1]&lt;&gt;"unique",ROW($1:$125)),ROWS($1:19))),"")</f>
        <v>42 800 000</v>
      </c>
      <c r="V20" s="27" t="str">
        <f t="array" ref="V20">IFERROR(INDEX(tableau_2[nom],SMALL(IF(tableau_2[Colonne1]="unique",ROW($1:$111)),ROWS($1:16))),"")</f>
        <v xml:space="preserve">SANTANDER  </v>
      </c>
      <c r="W20" s="27" t="str">
        <f t="array" ref="W20">IFERROR(INDEX(tableau_2[montant],SMALL(IF(tableau_2[Colonne1]="unique",ROW($1:$111)),ROWS($1:16))),"")</f>
        <v>59 600 000</v>
      </c>
      <c r="AD20" t="str">
        <f t="array" ref="AD20">IFERROR(INDEX(tableau_1[nom],SMALL(IF(tableau_1[Colonne1]="unique",ROW($1:$125)),ROWS($1:16))),"")</f>
        <v xml:space="preserve">DANSKE BANK  </v>
      </c>
      <c r="AE20" t="str">
        <f t="array" ref="AE20">IFERROR(INDEX(tableau_1[montant],SMALL(IF(tableau_1[Colonne1]="unique",ROW($1:$125)),ROWS($1:16))),"")</f>
        <v>66 894 000</v>
      </c>
      <c r="AF20" s="1">
        <f t="array" ref="AF20">IFERROR(INDEX(tableau_1[maturité],SMALL(IF(tableau_1[Colonne1]="unique",ROW($1:$125)),ROWS($1:16))),"")</f>
        <v>44657</v>
      </c>
      <c r="AG20" t="str">
        <f ca="1">IF(tableau_4[[#This Row],[Column9]]&lt;TODAY(),"Mur","")</f>
        <v/>
      </c>
      <c r="AJ20" t="str">
        <f ca="1">IF(tableau_4[[#This Row],[Column9]]&lt;TODAY(),"","Vendu")</f>
        <v>Vendu</v>
      </c>
    </row>
    <row r="21" spans="2:36" x14ac:dyDescent="0.25">
      <c r="B21" t="s">
        <v>19</v>
      </c>
      <c r="C21" t="s">
        <v>132</v>
      </c>
      <c r="D21" t="s">
        <v>133</v>
      </c>
      <c r="E21" s="1">
        <v>46574</v>
      </c>
      <c r="F21" t="str">
        <f t="array" ref="F21">IFERROR(VLOOKUP(tableau_1[[#This Row],[montant]]&amp;"_"&amp;tableau_1[[#This Row],[nom]],tableau_2[montant]&amp;"_"&amp;tableau_2[nom],1,0),"unique")</f>
        <v xml:space="preserve">70 377 000_AXA  </v>
      </c>
      <c r="I21" t="s">
        <v>22</v>
      </c>
      <c r="J21" t="s">
        <v>136</v>
      </c>
      <c r="K21" t="s">
        <v>137</v>
      </c>
      <c r="L21" s="1">
        <v>42816</v>
      </c>
      <c r="M21" t="str">
        <f t="array" ref="M21">IFERROR(VLOOKUP(tableau_2[[#This Row],[montant]]&amp;"_"&amp;tableau_2[[#This Row],[nom]],tableau_1[montant]&amp;"_"&amp;tableau_1[nom],1,0),"unique")</f>
        <v xml:space="preserve">62 916 000_BANK OF AMERICA  </v>
      </c>
      <c r="P21" t="str">
        <f t="array" ref="P21">IFERROR(INDEX(tableau_1[nom],SMALL(IF(tableau_1[Colonne1]="unique",ROW($1:$125)),ROWS($1:20))),"")</f>
        <v xml:space="preserve">FEDEX CORP </v>
      </c>
      <c r="Q21" s="26" t="str">
        <f t="array" ref="Q21">IFERROR(INDEX(tableau_1[montant],SMALL(IF(tableau_1[Colonne1]&lt;&gt;"unique",ROW($1:$125)),ROWS($1:20))),"")</f>
        <v>19 130 000</v>
      </c>
      <c r="V21" s="27" t="str">
        <f t="array" ref="V21">IFERROR(INDEX(tableau_2[nom],SMALL(IF(tableau_2[Colonne1]="unique",ROW($1:$111)),ROWS($1:17))),"")</f>
        <v xml:space="preserve">SOCIETE GENERALE  </v>
      </c>
      <c r="W21" s="27" t="str">
        <f t="array" ref="W21">IFERROR(INDEX(tableau_2[montant],SMALL(IF(tableau_2[Colonne1]="unique",ROW($1:$111)),ROWS($1:17))),"")</f>
        <v>22 233 000</v>
      </c>
      <c r="AD21" t="str">
        <f t="array" ref="AD21">IFERROR(INDEX(tableau_1[nom],SMALL(IF(tableau_1[Colonne1]="unique",ROW($1:$125)),ROWS($1:17))),"")</f>
        <v xml:space="preserve">DEUTSCHE BANK AG  </v>
      </c>
      <c r="AE21" t="str">
        <f t="array" ref="AE21">IFERROR(INDEX(tableau_1[montant],SMALL(IF(tableau_1[Colonne1]="unique",ROW($1:$125)),ROWS($1:17))),"")</f>
        <v>36 100 000</v>
      </c>
      <c r="AF21" s="1">
        <f t="array" ref="AF21">IFERROR(INDEX(tableau_1[maturité],SMALL(IF(tableau_1[Colonne1]="unique",ROW($1:$125)),ROWS($1:17))),"")</f>
        <v>46161</v>
      </c>
      <c r="AG21" t="str">
        <f ca="1">IF(tableau_4[[#This Row],[Column9]]&lt;TODAY(),"Mur","")</f>
        <v/>
      </c>
      <c r="AJ21" t="str">
        <f ca="1">IF(tableau_4[[#This Row],[Column9]]&lt;TODAY(),"","Vendu")</f>
        <v>Vendu</v>
      </c>
    </row>
    <row r="22" spans="2:36" x14ac:dyDescent="0.25">
      <c r="B22" t="s">
        <v>20</v>
      </c>
      <c r="C22" t="s">
        <v>132</v>
      </c>
      <c r="D22" t="s">
        <v>134</v>
      </c>
      <c r="E22" s="1">
        <v>45111</v>
      </c>
      <c r="F22" t="str">
        <f t="array" ref="F22">IFERROR(VLOOKUP(tableau_1[[#This Row],[montant]]&amp;"_"&amp;tableau_1[[#This Row],[nom]],tableau_2[montant]&amp;"_"&amp;tableau_2[nom],1,0),"unique")</f>
        <v xml:space="preserve">48 486 000_AXA  </v>
      </c>
      <c r="I22" t="s">
        <v>23</v>
      </c>
      <c r="J22" t="s">
        <v>138</v>
      </c>
      <c r="K22" t="s">
        <v>139</v>
      </c>
      <c r="L22" s="1">
        <v>44000</v>
      </c>
      <c r="M22" t="str">
        <f t="array" ref="M22">IFERROR(VLOOKUP(tableau_2[[#This Row],[montant]]&amp;"_"&amp;tableau_2[[#This Row],[nom]],tableau_1[montant]&amp;"_"&amp;tableau_1[nom],1,0),"unique")</f>
        <v>unique</v>
      </c>
      <c r="P22" t="str">
        <f t="array" ref="P22">IFERROR(INDEX(tableau_1[nom],SMALL(IF(tableau_1[Colonne1]="unique",ROW($1:$125)),ROWS($1:21))),"")</f>
        <v xml:space="preserve">FMG RESOURCES  </v>
      </c>
      <c r="Q22" s="26" t="str">
        <f t="array" ref="Q22">IFERROR(INDEX(tableau_1[montant],SMALL(IF(tableau_1[Colonne1]&lt;&gt;"unique",ROW($1:$125)),ROWS($1:21))),"")</f>
        <v>33 570 000</v>
      </c>
      <c r="V22" s="27" t="str">
        <f t="array" ref="V22">IFERROR(INDEX(tableau_2[nom],SMALL(IF(tableau_2[Colonne1]="unique",ROW($1:$111)),ROWS($1:18))),"")</f>
        <v xml:space="preserve">SOCIETE GENERALE  </v>
      </c>
      <c r="W22" s="27" t="str">
        <f t="array" ref="W22">IFERROR(INDEX(tableau_2[montant],SMALL(IF(tableau_2[Colonne1]="unique",ROW($1:$111)),ROWS($1:18))),"")</f>
        <v>32 649 000</v>
      </c>
      <c r="AD22" t="str">
        <f t="array" ref="AD22">IFERROR(INDEX(tableau_1[nom],SMALL(IF(tableau_1[Colonne1]="unique",ROW($1:$125)),ROWS($1:18))),"")</f>
        <v xml:space="preserve">EBAY INC  </v>
      </c>
      <c r="AE22" t="str">
        <f t="array" ref="AE22">IFERROR(INDEX(tableau_1[montant],SMALL(IF(tableau_1[Colonne1]="unique",ROW($1:$125)),ROWS($1:18))),"")</f>
        <v>38 474 000</v>
      </c>
      <c r="AF22" s="1">
        <f t="array" ref="AF22">IFERROR(INDEX(tableau_1[maturité],SMALL(IF(tableau_1[Colonne1]="unique",ROW($1:$125)),ROWS($1:18))),"")</f>
        <v>45413</v>
      </c>
      <c r="AG22" t="str">
        <f ca="1">IF(tableau_4[[#This Row],[Column9]]&lt;TODAY(),"Mur","")</f>
        <v/>
      </c>
      <c r="AJ22" t="str">
        <f ca="1">IF(tableau_4[[#This Row],[Column9]]&lt;TODAY(),"","Vendu")</f>
        <v>Vendu</v>
      </c>
    </row>
    <row r="23" spans="2:36" x14ac:dyDescent="0.25">
      <c r="B23" t="s">
        <v>21</v>
      </c>
      <c r="C23" t="s">
        <v>135</v>
      </c>
      <c r="D23" t="s">
        <v>119</v>
      </c>
      <c r="E23" s="1">
        <v>44039</v>
      </c>
      <c r="F23" t="str">
        <f t="array" ref="F23">IFERROR(VLOOKUP(tableau_1[[#This Row],[montant]]&amp;"_"&amp;tableau_1[[#This Row],[nom]],tableau_2[montant]&amp;"_"&amp;tableau_2[nom],1,0),"unique")</f>
        <v xml:space="preserve">10 485 000_BANCO POPOLARE SC  </v>
      </c>
      <c r="I23" t="s">
        <v>24</v>
      </c>
      <c r="J23" t="s">
        <v>140</v>
      </c>
      <c r="K23" t="s">
        <v>141</v>
      </c>
      <c r="L23" s="1">
        <v>43482</v>
      </c>
      <c r="M23" t="str">
        <f t="array" ref="M23">IFERROR(VLOOKUP(tableau_2[[#This Row],[montant]]&amp;"_"&amp;tableau_2[[#This Row],[nom]],tableau_1[montant]&amp;"_"&amp;tableau_1[nom],1,0),"unique")</f>
        <v xml:space="preserve">65 700 000_BANKIA  </v>
      </c>
      <c r="P23" t="str">
        <f t="array" ref="P23">IFERROR(INDEX(tableau_1[nom],SMALL(IF(tableau_1[Colonne1]="unique",ROW($1:$125)),ROWS($1:22))),"")</f>
        <v xml:space="preserve">FREEPORT-MCMORAN INC  </v>
      </c>
      <c r="Q23" s="26" t="str">
        <f t="array" ref="Q23">IFERROR(INDEX(tableau_1[montant],SMALL(IF(tableau_1[Colonne1]&lt;&gt;"unique",ROW($1:$125)),ROWS($1:22))),"")</f>
        <v>30 700 000</v>
      </c>
      <c r="V23" s="27" t="str">
        <f t="array" ref="V23">IFERROR(INDEX(tableau_2[nom],SMALL(IF(tableau_2[Colonne1]="unique",ROW($1:$111)),ROWS($1:19))),"")</f>
        <v xml:space="preserve">SOCIETE GENERALE  </v>
      </c>
      <c r="W23" s="27" t="str">
        <f t="array" ref="W23">IFERROR(INDEX(tableau_2[montant],SMALL(IF(tableau_2[Colonne1]="unique",ROW($1:$111)),ROWS($1:19))),"")</f>
        <v>48 511 000</v>
      </c>
      <c r="AD23" t="str">
        <f t="array" ref="AD23">IFERROR(INDEX(tableau_1[nom],SMALL(IF(tableau_1[Colonne1]="unique",ROW($1:$125)),ROWS($1:19))),"")</f>
        <v xml:space="preserve">ELDORADO GOLD  </v>
      </c>
      <c r="AE23" t="str">
        <f t="array" ref="AE23">IFERROR(INDEX(tableau_1[montant],SMALL(IF(tableau_1[Colonne1]="unique",ROW($1:$125)),ROWS($1:19))),"")</f>
        <v>43 379 000</v>
      </c>
      <c r="AF23" s="1">
        <f t="array" ref="AF23">IFERROR(INDEX(tableau_1[maturité],SMALL(IF(tableau_1[Colonne1]="unique",ROW($1:$125)),ROWS($1:19))),"")</f>
        <v>42719</v>
      </c>
      <c r="AG23" t="str">
        <f ca="1">IF(tableau_4[[#This Row],[Column9]]&lt;TODAY(),"Mur","")</f>
        <v>Mur</v>
      </c>
      <c r="AJ23" t="str">
        <f ca="1">IF(tableau_4[[#This Row],[Column9]]&lt;TODAY(),"","Vendu")</f>
        <v/>
      </c>
    </row>
    <row r="24" spans="2:36" x14ac:dyDescent="0.25">
      <c r="B24" t="s">
        <v>400</v>
      </c>
      <c r="C24" t="s">
        <v>136</v>
      </c>
      <c r="D24" t="s">
        <v>198</v>
      </c>
      <c r="E24" s="1">
        <v>42563</v>
      </c>
      <c r="F24" t="str">
        <f t="array" ref="F24">IFERROR(VLOOKUP(tableau_1[[#This Row],[montant]]&amp;"_"&amp;tableau_1[[#This Row],[nom]],tableau_2[montant]&amp;"_"&amp;tableau_2[nom],1,0),"unique")</f>
        <v>unique</v>
      </c>
      <c r="I24" t="s">
        <v>25</v>
      </c>
      <c r="J24" t="s">
        <v>140</v>
      </c>
      <c r="K24" t="s">
        <v>142</v>
      </c>
      <c r="L24" s="1">
        <v>43607</v>
      </c>
      <c r="M24" t="str">
        <f t="array" ref="M24">IFERROR(VLOOKUP(tableau_2[[#This Row],[montant]]&amp;"_"&amp;tableau_2[[#This Row],[nom]],tableau_1[montant]&amp;"_"&amp;tableau_1[nom],1,0),"unique")</f>
        <v xml:space="preserve">42 800 000_BANKIA  </v>
      </c>
      <c r="P24" t="str">
        <f t="array" ref="P24">IFERROR(INDEX(tableau_1[nom],SMALL(IF(tableau_1[Colonne1]="unique",ROW($1:$125)),ROWS($1:23))),"")</f>
        <v xml:space="preserve">FREEPORT-MCMORAN INC  </v>
      </c>
      <c r="Q24" s="26" t="str">
        <f t="array" ref="Q24">IFERROR(INDEX(tableau_1[montant],SMALL(IF(tableau_1[Colonne1]&lt;&gt;"unique",ROW($1:$125)),ROWS($1:23))),"")</f>
        <v>13 300 000</v>
      </c>
      <c r="V24" s="27" t="str">
        <f t="array" ref="V24">IFERROR(INDEX(tableau_2[nom],SMALL(IF(tableau_2[Colonne1]="unique",ROW($1:$111)),ROWS($1:20))),"")</f>
        <v xml:space="preserve">TOTAL SA  </v>
      </c>
      <c r="W24" s="27" t="str">
        <f t="array" ref="W24">IFERROR(INDEX(tableau_2[montant],SMALL(IF(tableau_2[Colonne1]="unique",ROW($1:$111)),ROWS($1:20))),"")</f>
        <v>26 821 000</v>
      </c>
      <c r="AD24" t="str">
        <f t="array" ref="AD24">IFERROR(INDEX(tableau_1[nom],SMALL(IF(tableau_1[Colonne1]="unique",ROW($1:$125)),ROWS($1:20))),"")</f>
        <v xml:space="preserve">FEDEX CORP </v>
      </c>
      <c r="AE24" t="str">
        <f t="array" ref="AE24">IFERROR(INDEX(tableau_1[montant],SMALL(IF(tableau_1[Colonne1]="unique",ROW($1:$125)),ROWS($1:20))),"")</f>
        <v>17 522 000</v>
      </c>
      <c r="AF24" s="1">
        <f t="array" ref="AF24">IFERROR(INDEX(tableau_1[maturité],SMALL(IF(tableau_1[Colonne1]="unique",ROW($1:$125)),ROWS($1:20))),"")</f>
        <v>44845</v>
      </c>
      <c r="AG24" t="str">
        <f ca="1">IF(tableau_4[[#This Row],[Column9]]&lt;TODAY(),"Mur","")</f>
        <v/>
      </c>
      <c r="AJ24" t="str">
        <f ca="1">IF(tableau_4[[#This Row],[Column9]]&lt;TODAY(),"","Vendu")</f>
        <v>Vendu</v>
      </c>
    </row>
    <row r="25" spans="2:36" x14ac:dyDescent="0.25">
      <c r="B25" t="s">
        <v>22</v>
      </c>
      <c r="C25" t="s">
        <v>136</v>
      </c>
      <c r="D25" t="s">
        <v>137</v>
      </c>
      <c r="E25" s="1">
        <v>42816</v>
      </c>
      <c r="F25" t="str">
        <f t="array" ref="F25">IFERROR(VLOOKUP(tableau_1[[#This Row],[montant]]&amp;"_"&amp;tableau_1[[#This Row],[nom]],tableau_2[montant]&amp;"_"&amp;tableau_2[nom],1,0),"unique")</f>
        <v xml:space="preserve">62 916 000_BANK OF AMERICA  </v>
      </c>
      <c r="I25" t="s">
        <v>26</v>
      </c>
      <c r="J25" t="s">
        <v>143</v>
      </c>
      <c r="K25" t="s">
        <v>144</v>
      </c>
      <c r="L25" s="1">
        <v>44146</v>
      </c>
      <c r="M25" t="str">
        <f t="array" ref="M25">IFERROR(VLOOKUP(tableau_2[[#This Row],[montant]]&amp;"_"&amp;tableau_2[[#This Row],[nom]],tableau_1[montant]&amp;"_"&amp;tableau_1[nom],1,0),"unique")</f>
        <v xml:space="preserve">19 130 000_BARCLAYS  </v>
      </c>
      <c r="P25" t="str">
        <f t="array" ref="P25">IFERROR(INDEX(tableau_1[nom],SMALL(IF(tableau_1[Colonne1]="unique",ROW($1:$125)),ROWS($1:24))),"")</f>
        <v xml:space="preserve">FREEPORT-MCMORAN INC  </v>
      </c>
      <c r="Q25" s="26" t="str">
        <f t="array" ref="Q25">IFERROR(INDEX(tableau_1[montant],SMALL(IF(tableau_1[Colonne1]&lt;&gt;"unique",ROW($1:$125)),ROWS($1:24))),"")</f>
        <v>26 782 000</v>
      </c>
      <c r="V25" s="27" t="str">
        <f t="array" ref="V25">IFERROR(INDEX(tableau_2[nom],SMALL(IF(tableau_2[Colonne1]="unique",ROW($1:$111)),ROWS($1:21))),"")</f>
        <v xml:space="preserve">TOTAL SA  </v>
      </c>
      <c r="W25" s="27" t="str">
        <f t="array" ref="W25">IFERROR(INDEX(tableau_2[montant],SMALL(IF(tableau_2[Colonne1]="unique",ROW($1:$111)),ROWS($1:21))),"")</f>
        <v>27 930 000</v>
      </c>
      <c r="AD25" t="str">
        <f t="array" ref="AD25">IFERROR(INDEX(tableau_1[nom],SMALL(IF(tableau_1[Colonne1]="unique",ROW($1:$125)),ROWS($1:21))),"")</f>
        <v xml:space="preserve">FMG RESOURCES  </v>
      </c>
      <c r="AE25" t="str">
        <f t="array" ref="AE25">IFERROR(INDEX(tableau_1[montant],SMALL(IF(tableau_1[Colonne1]="unique",ROW($1:$125)),ROWS($1:21))),"")</f>
        <v>28 256 000</v>
      </c>
      <c r="AF25" s="1">
        <f t="array" ref="AF25">IFERROR(INDEX(tableau_1[maturité],SMALL(IF(tableau_1[Colonne1]="unique",ROW($1:$125)),ROWS($1:21))),"")</f>
        <v>43160</v>
      </c>
      <c r="AG25" t="str">
        <f ca="1">IF(tableau_4[[#This Row],[Column9]]&lt;TODAY(),"Mur","")</f>
        <v/>
      </c>
      <c r="AJ25" t="str">
        <f ca="1">IF(tableau_4[[#This Row],[Column9]]&lt;TODAY(),"","Vendu")</f>
        <v>Vendu</v>
      </c>
    </row>
    <row r="26" spans="2:36" x14ac:dyDescent="0.25">
      <c r="B26" t="s">
        <v>401</v>
      </c>
      <c r="C26" t="s">
        <v>136</v>
      </c>
      <c r="D26" t="s">
        <v>124</v>
      </c>
      <c r="E26" s="1">
        <v>42583</v>
      </c>
      <c r="F26" t="str">
        <f t="array" ref="F26">IFERROR(VLOOKUP(tableau_1[[#This Row],[montant]]&amp;"_"&amp;tableau_1[[#This Row],[nom]],tableau_2[montant]&amp;"_"&amp;tableau_2[nom],1,0),"unique")</f>
        <v>unique</v>
      </c>
      <c r="I26" t="s">
        <v>27</v>
      </c>
      <c r="J26" t="s">
        <v>143</v>
      </c>
      <c r="K26" t="s">
        <v>145</v>
      </c>
      <c r="L26" s="1">
        <v>43200</v>
      </c>
      <c r="M26" t="str">
        <f t="array" ref="M26">IFERROR(VLOOKUP(tableau_2[[#This Row],[montant]]&amp;"_"&amp;tableau_2[[#This Row],[nom]],tableau_1[montant]&amp;"_"&amp;tableau_1[nom],1,0),"unique")</f>
        <v xml:space="preserve">33 570 000_BARCLAYS  </v>
      </c>
      <c r="P26" t="str">
        <f t="array" ref="P26">IFERROR(INDEX(tableau_1[nom],SMALL(IF(tableau_1[Colonne1]="unique",ROW($1:$125)),ROWS($1:25))),"")</f>
        <v xml:space="preserve">FREEPORT-MCMORAN INC  </v>
      </c>
      <c r="Q26" s="26" t="str">
        <f t="array" ref="Q26">IFERROR(INDEX(tableau_1[montant],SMALL(IF(tableau_1[Colonne1]&lt;&gt;"unique",ROW($1:$125)),ROWS($1:25))),"")</f>
        <v>53 430 000</v>
      </c>
      <c r="V26" s="27" t="str">
        <f t="array" ref="V26">IFERROR(INDEX(tableau_2[nom],SMALL(IF(tableau_2[Colonne1]="unique",ROW($1:$111)),ROWS($1:22))),"")</f>
        <v xml:space="preserve">UBS AG  </v>
      </c>
      <c r="W26" s="27" t="str">
        <f t="array" ref="W26">IFERROR(INDEX(tableau_2[montant],SMALL(IF(tableau_2[Colonne1]="unique",ROW($1:$111)),ROWS($1:22))),"")</f>
        <v>15 625 000</v>
      </c>
      <c r="AD26" t="str">
        <f t="array" ref="AD26">IFERROR(INDEX(tableau_1[nom],SMALL(IF(tableau_1[Colonne1]="unique",ROW($1:$125)),ROWS($1:22))),"")</f>
        <v xml:space="preserve">FREEPORT-MCMORAN INC  </v>
      </c>
      <c r="AE26" t="str">
        <f t="array" ref="AE26">IFERROR(INDEX(tableau_1[montant],SMALL(IF(tableau_1[Colonne1]="unique",ROW($1:$125)),ROWS($1:22))),"")</f>
        <v>26 021 000</v>
      </c>
      <c r="AF26" s="1">
        <f t="array" ref="AF26">IFERROR(INDEX(tableau_1[maturité],SMALL(IF(tableau_1[Colonne1]="unique",ROW($1:$125)),ROWS($1:22))),"")</f>
        <v>44531</v>
      </c>
      <c r="AG26" t="str">
        <f ca="1">IF(tableau_4[[#This Row],[Column9]]&lt;TODAY(),"Mur","")</f>
        <v/>
      </c>
      <c r="AJ26" t="str">
        <f ca="1">IF(tableau_4[[#This Row],[Column9]]&lt;TODAY(),"","Vendu")</f>
        <v>Vendu</v>
      </c>
    </row>
    <row r="27" spans="2:36" x14ac:dyDescent="0.25">
      <c r="B27" t="s">
        <v>402</v>
      </c>
      <c r="C27" t="s">
        <v>138</v>
      </c>
      <c r="D27" t="s">
        <v>139</v>
      </c>
      <c r="E27" s="1">
        <v>44000</v>
      </c>
      <c r="F27" t="str">
        <f t="array" ref="F27">IFERROR(VLOOKUP(tableau_1[[#This Row],[montant]]&amp;"_"&amp;tableau_1[[#This Row],[nom]],tableau_2[montant]&amp;"_"&amp;tableau_2[nom],1,0),"unique")</f>
        <v>unique</v>
      </c>
      <c r="I27" t="s">
        <v>28</v>
      </c>
      <c r="J27" t="s">
        <v>146</v>
      </c>
      <c r="K27" t="s">
        <v>141</v>
      </c>
      <c r="L27" s="1">
        <v>43566</v>
      </c>
      <c r="M27" t="str">
        <f t="array" ref="M27">IFERROR(VLOOKUP(tableau_2[[#This Row],[montant]]&amp;"_"&amp;tableau_2[[#This Row],[nom]],tableau_1[montant]&amp;"_"&amp;tableau_1[nom],1,0),"unique")</f>
        <v xml:space="preserve">30 700 000_BBVA  </v>
      </c>
      <c r="P27" t="str">
        <f t="array" ref="P27">IFERROR(INDEX(tableau_1[nom],SMALL(IF(tableau_1[Colonne1]="unique",ROW($1:$125)),ROWS($1:26))),"")</f>
        <v xml:space="preserve">INTESA SAN PAOLO  </v>
      </c>
      <c r="Q27" s="26" t="str">
        <f t="array" ref="Q27">IFERROR(INDEX(tableau_1[montant],SMALL(IF(tableau_1[Colonne1]&lt;&gt;"unique",ROW($1:$125)),ROWS($1:26))),"")</f>
        <v>54 585 000</v>
      </c>
      <c r="V27" s="27" t="str">
        <f t="array" ref="V27">IFERROR(INDEX(tableau_2[nom],SMALL(IF(tableau_2[Colonne1]="unique",ROW($1:$111)),ROWS($1:23))),"")</f>
        <v xml:space="preserve">UNICREDIT  </v>
      </c>
      <c r="W27" s="27" t="str">
        <f t="array" ref="W27">IFERROR(INDEX(tableau_2[montant],SMALL(IF(tableau_2[Colonne1]="unique",ROW($1:$111)),ROWS($1:23))),"")</f>
        <v>68 864 000</v>
      </c>
      <c r="AD27" t="str">
        <f t="array" ref="AD27">IFERROR(INDEX(tableau_1[nom],SMALL(IF(tableau_1[Colonne1]="unique",ROW($1:$125)),ROWS($1:23))),"")</f>
        <v xml:space="preserve">FREEPORT-MCMORAN INC  </v>
      </c>
      <c r="AE27" t="str">
        <f t="array" ref="AE27">IFERROR(INDEX(tableau_1[montant],SMALL(IF(tableau_1[Colonne1]="unique",ROW($1:$125)),ROWS($1:23))),"")</f>
        <v>58 810 000</v>
      </c>
      <c r="AF27" s="1">
        <f t="array" ref="AF27">IFERROR(INDEX(tableau_1[maturité],SMALL(IF(tableau_1[Colonne1]="unique",ROW($1:$125)),ROWS($1:23))),"")</f>
        <v>44910</v>
      </c>
      <c r="AG27" t="str">
        <f ca="1">IF(tableau_4[[#This Row],[Column9]]&lt;TODAY(),"Mur","")</f>
        <v/>
      </c>
      <c r="AJ27" t="str">
        <f ca="1">IF(tableau_4[[#This Row],[Column9]]&lt;TODAY(),"","Vendu")</f>
        <v>Vendu</v>
      </c>
    </row>
    <row r="28" spans="2:36" x14ac:dyDescent="0.25">
      <c r="B28" t="s">
        <v>24</v>
      </c>
      <c r="C28" t="s">
        <v>140</v>
      </c>
      <c r="D28" t="s">
        <v>141</v>
      </c>
      <c r="E28" s="1">
        <v>43482</v>
      </c>
      <c r="F28" t="str">
        <f t="array" ref="F28">IFERROR(VLOOKUP(tableau_1[[#This Row],[montant]]&amp;"_"&amp;tableau_1[[#This Row],[nom]],tableau_2[montant]&amp;"_"&amp;tableau_2[nom],1,0),"unique")</f>
        <v xml:space="preserve">65 700 000_BANKIA  </v>
      </c>
      <c r="I28" t="s">
        <v>29</v>
      </c>
      <c r="J28" t="s">
        <v>146</v>
      </c>
      <c r="K28" t="s">
        <v>147</v>
      </c>
      <c r="L28" s="1">
        <v>43515</v>
      </c>
      <c r="M28" t="str">
        <f t="array" ref="M28">IFERROR(VLOOKUP(tableau_2[[#This Row],[montant]]&amp;"_"&amp;tableau_2[[#This Row],[nom]],tableau_1[montant]&amp;"_"&amp;tableau_1[nom],1,0),"unique")</f>
        <v>unique</v>
      </c>
      <c r="P28" t="str">
        <f t="array" ref="P28">IFERROR(INDEX(tableau_1[nom],SMALL(IF(tableau_1[Colonne1]="unique",ROW($1:$125)),ROWS($1:27))),"")</f>
        <v xml:space="preserve">INTESA SAN PAOLO  </v>
      </c>
      <c r="Q28" s="26" t="str">
        <f t="array" ref="Q28">IFERROR(INDEX(tableau_1[montant],SMALL(IF(tableau_1[Colonne1]&lt;&gt;"unique",ROW($1:$125)),ROWS($1:27))),"")</f>
        <v>48 641 000</v>
      </c>
      <c r="V28" s="27" t="str">
        <f t="array" ref="V28">IFERROR(INDEX(tableau_2[nom],SMALL(IF(tableau_2[Colonne1]="unique",ROW($1:$111)),ROWS($1:24))),"")</f>
        <v/>
      </c>
      <c r="W28" s="27" t="str">
        <f t="array" ref="W28">IFERROR(INDEX(tableau_2[montant],SMALL(IF(tableau_2[Colonne1]="unique",ROW($1:$111)),ROWS($1:24))),"")</f>
        <v/>
      </c>
      <c r="AD28" t="str">
        <f t="array" ref="AD28">IFERROR(INDEX(tableau_1[nom],SMALL(IF(tableau_1[Colonne1]="unique",ROW($1:$125)),ROWS($1:24))),"")</f>
        <v xml:space="preserve">FREEPORT-MCMORAN INC  </v>
      </c>
      <c r="AE28" t="str">
        <f t="array" ref="AE28">IFERROR(INDEX(tableau_1[montant],SMALL(IF(tableau_1[Colonne1]="unique",ROW($1:$125)),ROWS($1:24))),"")</f>
        <v>5 085 000</v>
      </c>
      <c r="AF28" s="1">
        <f t="array" ref="AF28">IFERROR(INDEX(tableau_1[maturité],SMALL(IF(tableau_1[Colonne1]="unique",ROW($1:$125)),ROWS($1:24))),"")</f>
        <v>44514</v>
      </c>
      <c r="AG28" t="str">
        <f ca="1">IF(tableau_4[[#This Row],[Column9]]&lt;TODAY(),"Mur","")</f>
        <v/>
      </c>
      <c r="AJ28" t="str">
        <f ca="1">IF(tableau_4[[#This Row],[Column9]]&lt;TODAY(),"","Vendu")</f>
        <v>Vendu</v>
      </c>
    </row>
    <row r="29" spans="2:36" x14ac:dyDescent="0.25">
      <c r="B29" t="s">
        <v>25</v>
      </c>
      <c r="C29" t="s">
        <v>140</v>
      </c>
      <c r="D29" t="s">
        <v>142</v>
      </c>
      <c r="E29" s="1">
        <v>43607</v>
      </c>
      <c r="F29" t="str">
        <f t="array" ref="F29">IFERROR(VLOOKUP(tableau_1[[#This Row],[montant]]&amp;"_"&amp;tableau_1[[#This Row],[nom]],tableau_2[montant]&amp;"_"&amp;tableau_2[nom],1,0),"unique")</f>
        <v xml:space="preserve">42 800 000_BANKIA  </v>
      </c>
      <c r="I29" t="s">
        <v>30</v>
      </c>
      <c r="J29" t="s">
        <v>146</v>
      </c>
      <c r="K29" t="s">
        <v>148</v>
      </c>
      <c r="L29" s="1">
        <v>44300</v>
      </c>
      <c r="M29" t="str">
        <f t="array" ref="M29">IFERROR(VLOOKUP(tableau_2[[#This Row],[montant]]&amp;"_"&amp;tableau_2[[#This Row],[nom]],tableau_1[montant]&amp;"_"&amp;tableau_1[nom],1,0),"unique")</f>
        <v>unique</v>
      </c>
      <c r="P29" t="str">
        <f t="array" ref="P29">IFERROR(INDEX(tableau_1[nom],SMALL(IF(tableau_1[Colonne1]="unique",ROW($1:$125)),ROWS($1:28))),"")</f>
        <v xml:space="preserve">LIBERTY MUTUAL GROUP  </v>
      </c>
      <c r="Q29" s="26" t="str">
        <f t="array" ref="Q29">IFERROR(INDEX(tableau_1[montant],SMALL(IF(tableau_1[Colonne1]&lt;&gt;"unique",ROW($1:$125)),ROWS($1:28))),"")</f>
        <v>47 821 000</v>
      </c>
      <c r="V29" s="27" t="str">
        <f t="array" ref="V29">IFERROR(INDEX(tableau_2[nom],SMALL(IF(tableau_2[Colonne1]="unique",ROW($1:$111)),ROWS($1:25))),"")</f>
        <v/>
      </c>
      <c r="W29" s="27" t="str">
        <f t="array" ref="W29">IFERROR(INDEX(tableau_2[montant],SMALL(IF(tableau_2[Colonne1]="unique",ROW($1:$111)),ROWS($1:25))),"")</f>
        <v/>
      </c>
      <c r="AD29" t="str">
        <f t="array" ref="AD29">IFERROR(INDEX(tableau_1[nom],SMALL(IF(tableau_1[Colonne1]="unique",ROW($1:$125)),ROWS($1:25))),"")</f>
        <v xml:space="preserve">FREEPORT-MCMORAN INC  </v>
      </c>
      <c r="AE29" t="str">
        <f t="array" ref="AE29">IFERROR(INDEX(tableau_1[montant],SMALL(IF(tableau_1[Colonne1]="unique",ROW($1:$125)),ROWS($1:25))),"")</f>
        <v>32 760 000</v>
      </c>
      <c r="AF29" s="1">
        <f t="array" ref="AF29">IFERROR(INDEX(tableau_1[maturité],SMALL(IF(tableau_1[Colonne1]="unique",ROW($1:$125)),ROWS($1:25))),"")</f>
        <v>45518</v>
      </c>
      <c r="AG29" t="str">
        <f ca="1">IF(tableau_4[[#This Row],[Column9]]&lt;TODAY(),"Mur","")</f>
        <v/>
      </c>
      <c r="AJ29" t="str">
        <f ca="1">IF(tableau_4[[#This Row],[Column9]]&lt;TODAY(),"","Vendu")</f>
        <v>Vendu</v>
      </c>
    </row>
    <row r="30" spans="2:36" x14ac:dyDescent="0.25">
      <c r="B30" t="s">
        <v>26</v>
      </c>
      <c r="C30" t="s">
        <v>143</v>
      </c>
      <c r="D30" t="s">
        <v>144</v>
      </c>
      <c r="E30" s="1">
        <v>44146</v>
      </c>
      <c r="F30" t="str">
        <f t="array" ref="F30">IFERROR(VLOOKUP(tableau_1[[#This Row],[montant]]&amp;"_"&amp;tableau_1[[#This Row],[nom]],tableau_2[montant]&amp;"_"&amp;tableau_2[nom],1,0),"unique")</f>
        <v xml:space="preserve">19 130 000_BARCLAYS  </v>
      </c>
      <c r="I30" t="s">
        <v>31</v>
      </c>
      <c r="J30" t="s">
        <v>146</v>
      </c>
      <c r="K30" s="1" t="s">
        <v>149</v>
      </c>
      <c r="L30" s="1">
        <v>43229</v>
      </c>
      <c r="M30" t="str">
        <f t="array" ref="M30">IFERROR(VLOOKUP(tableau_2[[#This Row],[montant]]&amp;"_"&amp;tableau_2[[#This Row],[nom]],tableau_1[montant]&amp;"_"&amp;tableau_1[nom],1,0),"unique")</f>
        <v>unique</v>
      </c>
      <c r="P30" t="str">
        <f t="array" ref="P30">IFERROR(INDEX(tableau_1[nom],SMALL(IF(tableau_1[Colonne1]="unique",ROW($1:$125)),ROWS($1:29))),"")</f>
        <v xml:space="preserve">LUNDIN MINING  </v>
      </c>
      <c r="Q30" s="26" t="str">
        <f t="array" ref="Q30">IFERROR(INDEX(tableau_1[montant],SMALL(IF(tableau_1[Colonne1]&lt;&gt;"unique",ROW($1:$125)),ROWS($1:29))),"")</f>
        <v>38 471 000</v>
      </c>
      <c r="V30" s="27" t="str">
        <f t="array" ref="V30">IFERROR(INDEX(tableau_2[nom],SMALL(IF(tableau_2[Colonne1]="unique",ROW($1:$111)),ROWS($1:26))),"")</f>
        <v/>
      </c>
      <c r="W30" s="27" t="str">
        <f t="array" ref="W30">IFERROR(INDEX(tableau_2[montant],SMALL(IF(tableau_2[Colonne1]="unique",ROW($1:$111)),ROWS($1:26))),"")</f>
        <v/>
      </c>
      <c r="AD30" t="str">
        <f t="array" ref="AD30">IFERROR(INDEX(tableau_1[nom],SMALL(IF(tableau_1[Colonne1]="unique",ROW($1:$125)),ROWS($1:26))),"")</f>
        <v xml:space="preserve">INTESA SAN PAOLO  </v>
      </c>
      <c r="AE30" t="str">
        <f t="array" ref="AE30">IFERROR(INDEX(tableau_1[montant],SMALL(IF(tableau_1[Colonne1]="unique",ROW($1:$125)),ROWS($1:26))),"")</f>
        <v>50 400 000</v>
      </c>
      <c r="AF30" s="1">
        <f t="array" ref="AF30">IFERROR(INDEX(tableau_1[maturité],SMALL(IF(tableau_1[Colonne1]="unique",ROW($1:$125)),ROWS($1:26))),"")</f>
        <v>42632</v>
      </c>
      <c r="AG30" t="str">
        <f ca="1">IF(tableau_4[[#This Row],[Column9]]&lt;TODAY(),"Mur","")</f>
        <v>Mur</v>
      </c>
      <c r="AJ30" t="str">
        <f ca="1">IF(tableau_4[[#This Row],[Column9]]&lt;TODAY(),"","Vendu")</f>
        <v/>
      </c>
    </row>
    <row r="31" spans="2:36" x14ac:dyDescent="0.25">
      <c r="B31" t="s">
        <v>27</v>
      </c>
      <c r="C31" t="s">
        <v>143</v>
      </c>
      <c r="D31" t="s">
        <v>145</v>
      </c>
      <c r="E31" s="1">
        <v>43200</v>
      </c>
      <c r="F31" t="str">
        <f t="array" ref="F31">IFERROR(VLOOKUP(tableau_1[[#This Row],[montant]]&amp;"_"&amp;tableau_1[[#This Row],[nom]],tableau_2[montant]&amp;"_"&amp;tableau_2[nom],1,0),"unique")</f>
        <v xml:space="preserve">33 570 000_BARCLAYS  </v>
      </c>
      <c r="I31" t="s">
        <v>32</v>
      </c>
      <c r="J31" t="s">
        <v>150</v>
      </c>
      <c r="K31" t="s">
        <v>151</v>
      </c>
      <c r="L31" s="1">
        <v>46153</v>
      </c>
      <c r="M31" t="str">
        <f t="array" ref="M31">IFERROR(VLOOKUP(tableau_2[[#This Row],[montant]]&amp;"_"&amp;tableau_2[[#This Row],[nom]],tableau_1[montant]&amp;"_"&amp;tableau_1[nom],1,0),"unique")</f>
        <v xml:space="preserve">13 300 000_BELFIUS BANK SA  </v>
      </c>
      <c r="P31" t="str">
        <f t="array" ref="P31">IFERROR(INDEX(tableau_1[nom],SMALL(IF(tableau_1[Colonne1]="unique",ROW($1:$125)),ROWS($1:30))),"")</f>
        <v xml:space="preserve">MURPHY OIL  </v>
      </c>
      <c r="Q31" s="26" t="str">
        <f t="array" ref="Q31">IFERROR(INDEX(tableau_1[montant],SMALL(IF(tableau_1[Colonne1]&lt;&gt;"unique",ROW($1:$125)),ROWS($1:30))),"")</f>
        <v>28 900 000</v>
      </c>
      <c r="V31" s="27" t="str">
        <f t="array" ref="V31">IFERROR(INDEX(tableau_2[nom],SMALL(IF(tableau_2[Colonne1]="unique",ROW($1:$111)),ROWS($1:27))),"")</f>
        <v/>
      </c>
      <c r="W31" s="27" t="str">
        <f t="array" ref="W31">IFERROR(INDEX(tableau_2[montant],SMALL(IF(tableau_2[Colonne1]="unique",ROW($1:$111)),ROWS($1:27))),"")</f>
        <v/>
      </c>
      <c r="AD31" t="str">
        <f t="array" ref="AD31">IFERROR(INDEX(tableau_1[nom],SMALL(IF(tableau_1[Colonne1]="unique",ROW($1:$125)),ROWS($1:27))),"")</f>
        <v xml:space="preserve">INTESA SAN PAOLO  </v>
      </c>
      <c r="AE31" t="str">
        <f t="array" ref="AE31">IFERROR(INDEX(tableau_1[montant],SMALL(IF(tableau_1[Colonne1]="unique",ROW($1:$125)),ROWS($1:27))),"")</f>
        <v>36 275 000</v>
      </c>
      <c r="AF31" s="1">
        <f t="array" ref="AF31">IFERROR(INDEX(tableau_1[maturité],SMALL(IF(tableau_1[Colonne1]="unique",ROW($1:$125)),ROWS($1:27))),"")</f>
        <v>44215</v>
      </c>
      <c r="AG31" t="str">
        <f ca="1">IF(tableau_4[[#This Row],[Column9]]&lt;TODAY(),"Mur","")</f>
        <v/>
      </c>
      <c r="AJ31" t="str">
        <f ca="1">IF(tableau_4[[#This Row],[Column9]]&lt;TODAY(),"","Vendu")</f>
        <v>Vendu</v>
      </c>
    </row>
    <row r="32" spans="2:36" x14ac:dyDescent="0.25">
      <c r="B32" t="s">
        <v>28</v>
      </c>
      <c r="C32" t="s">
        <v>146</v>
      </c>
      <c r="D32" t="s">
        <v>141</v>
      </c>
      <c r="E32" s="1">
        <v>43566</v>
      </c>
      <c r="F32" t="str">
        <f t="array" ref="F32">IFERROR(VLOOKUP(tableau_1[[#This Row],[montant]]&amp;"_"&amp;tableau_1[[#This Row],[nom]],tableau_2[montant]&amp;"_"&amp;tableau_2[nom],1,0),"unique")</f>
        <v xml:space="preserve">30 700 000_BBVA  </v>
      </c>
      <c r="I32" t="s">
        <v>33</v>
      </c>
      <c r="J32" t="s">
        <v>152</v>
      </c>
      <c r="K32" t="s">
        <v>153</v>
      </c>
      <c r="L32" s="1">
        <v>43874</v>
      </c>
      <c r="M32" t="str">
        <f t="array" ref="M32">IFERROR(VLOOKUP(tableau_2[[#This Row],[montant]]&amp;"_"&amp;tableau_2[[#This Row],[nom]],tableau_1[montant]&amp;"_"&amp;tableau_1[nom],1,0),"unique")</f>
        <v xml:space="preserve">26 782 000_BERKSHIRE HATHAWAY  </v>
      </c>
      <c r="P32" t="str">
        <f t="array" ref="P32">IFERROR(INDEX(tableau_1[nom],SMALL(IF(tableau_1[Colonne1]="unique",ROW($1:$125)),ROWS($1:31))),"")</f>
        <v xml:space="preserve">SANTANDER  </v>
      </c>
      <c r="Q32" s="26" t="str">
        <f t="array" ref="Q32">IFERROR(INDEX(tableau_1[montant],SMALL(IF(tableau_1[Colonne1]&lt;&gt;"unique",ROW($1:$125)),ROWS($1:31))),"")</f>
        <v>48 426 000</v>
      </c>
      <c r="V32" s="27" t="str">
        <f t="array" ref="V32">IFERROR(INDEX(tableau_2[nom],SMALL(IF(tableau_2[Colonne1]="unique",ROW($1:$111)),ROWS($1:28))),"")</f>
        <v/>
      </c>
      <c r="W32" s="27" t="str">
        <f t="array" ref="W32">IFERROR(INDEX(tableau_2[montant],SMALL(IF(tableau_2[Colonne1]="unique",ROW($1:$111)),ROWS($1:28))),"")</f>
        <v/>
      </c>
      <c r="AD32" t="str">
        <f t="array" ref="AD32">IFERROR(INDEX(tableau_1[nom],SMALL(IF(tableau_1[Colonne1]="unique",ROW($1:$125)),ROWS($1:28))),"")</f>
        <v xml:space="preserve">LIBERTY MUTUAL GROUP  </v>
      </c>
      <c r="AE32" t="str">
        <f t="array" ref="AE32">IFERROR(INDEX(tableau_1[montant],SMALL(IF(tableau_1[Colonne1]="unique",ROW($1:$125)),ROWS($1:28))),"")</f>
        <v>36 579 000</v>
      </c>
      <c r="AF32" s="1">
        <f t="array" ref="AF32">IFERROR(INDEX(tableau_1[maturité],SMALL(IF(tableau_1[Colonne1]="unique",ROW($1:$125)),ROWS($1:28))),"")</f>
        <v>46146</v>
      </c>
      <c r="AG32" t="str">
        <f ca="1">IF(tableau_4[[#This Row],[Column9]]&lt;TODAY(),"Mur","")</f>
        <v/>
      </c>
      <c r="AJ32" t="str">
        <f ca="1">IF(tableau_4[[#This Row],[Column9]]&lt;TODAY(),"","Vendu")</f>
        <v>Vendu</v>
      </c>
    </row>
    <row r="33" spans="2:36" x14ac:dyDescent="0.25">
      <c r="B33" t="s">
        <v>403</v>
      </c>
      <c r="C33" t="s">
        <v>146</v>
      </c>
      <c r="D33" t="s">
        <v>147</v>
      </c>
      <c r="E33" s="1">
        <v>43515</v>
      </c>
      <c r="F33" t="str">
        <f t="array" ref="F33">IFERROR(VLOOKUP(tableau_1[[#This Row],[montant]]&amp;"_"&amp;tableau_1[[#This Row],[nom]],tableau_2[montant]&amp;"_"&amp;tableau_2[nom],1,0),"unique")</f>
        <v>unique</v>
      </c>
      <c r="I33" t="s">
        <v>34</v>
      </c>
      <c r="J33" t="s">
        <v>154</v>
      </c>
      <c r="K33" s="2" t="s">
        <v>155</v>
      </c>
      <c r="L33" s="1">
        <v>42992</v>
      </c>
      <c r="M33" t="str">
        <f t="array" ref="M33">IFERROR(VLOOKUP(tableau_2[[#This Row],[montant]]&amp;"_"&amp;tableau_2[[#This Row],[nom]],tableau_1[montant]&amp;"_"&amp;tableau_1[nom],1,0),"unique")</f>
        <v xml:space="preserve">53 430 000_BNP PARIBAS  </v>
      </c>
      <c r="P33" t="str">
        <f t="array" ref="P33">IFERROR(INDEX(tableau_1[nom],SMALL(IF(tableau_1[Colonne1]="unique",ROW($1:$125)),ROWS($1:32))),"")</f>
        <v xml:space="preserve">SANTANDER UK  </v>
      </c>
      <c r="Q33" s="26" t="str">
        <f t="array" ref="Q33">IFERROR(INDEX(tableau_1[montant],SMALL(IF(tableau_1[Colonne1]&lt;&gt;"unique",ROW($1:$125)),ROWS($1:32))),"")</f>
        <v>74 650 000</v>
      </c>
      <c r="V33" s="27" t="str">
        <f t="array" ref="V33">IFERROR(INDEX(tableau_2[nom],SMALL(IF(tableau_2[Colonne1]="unique",ROW($1:$111)),ROWS($1:29))),"")</f>
        <v/>
      </c>
      <c r="W33" s="27" t="str">
        <f t="array" ref="W33">IFERROR(INDEX(tableau_2[montant],SMALL(IF(tableau_2[Colonne1]="unique",ROW($1:$111)),ROWS($1:29))),"")</f>
        <v/>
      </c>
      <c r="AD33" t="str">
        <f t="array" ref="AD33">IFERROR(INDEX(tableau_1[nom],SMALL(IF(tableau_1[Colonne1]="unique",ROW($1:$125)),ROWS($1:29))),"")</f>
        <v xml:space="preserve">LUNDIN MINING  </v>
      </c>
      <c r="AE33" t="str">
        <f t="array" ref="AE33">IFERROR(INDEX(tableau_1[montant],SMALL(IF(tableau_1[Colonne1]="unique",ROW($1:$125)),ROWS($1:29))),"")</f>
        <v>33 761 000</v>
      </c>
      <c r="AF33" s="1">
        <f t="array" ref="AF33">IFERROR(INDEX(tableau_1[maturité],SMALL(IF(tableau_1[Colonne1]="unique",ROW($1:$125)),ROWS($1:29))),"")</f>
        <v>43040</v>
      </c>
      <c r="AG33" t="str">
        <f ca="1">IF(tableau_4[[#This Row],[Column9]]&lt;TODAY(),"Mur","")</f>
        <v/>
      </c>
      <c r="AJ33" t="str">
        <f ca="1">IF(tableau_4[[#This Row],[Column9]]&lt;TODAY(),"","Vendu")</f>
        <v>Vendu</v>
      </c>
    </row>
    <row r="34" spans="2:36" x14ac:dyDescent="0.25">
      <c r="B34" t="s">
        <v>404</v>
      </c>
      <c r="C34" t="s">
        <v>146</v>
      </c>
      <c r="D34" t="s">
        <v>148</v>
      </c>
      <c r="E34" s="1">
        <v>44300</v>
      </c>
      <c r="F34" t="str">
        <f t="array" ref="F34">IFERROR(VLOOKUP(tableau_1[[#This Row],[montant]]&amp;"_"&amp;tableau_1[[#This Row],[nom]],tableau_2[montant]&amp;"_"&amp;tableau_2[nom],1,0),"unique")</f>
        <v>unique</v>
      </c>
      <c r="I34" t="s">
        <v>35</v>
      </c>
      <c r="J34" t="s">
        <v>154</v>
      </c>
      <c r="K34" t="s">
        <v>156</v>
      </c>
      <c r="L34" s="1">
        <v>44729</v>
      </c>
      <c r="M34" t="str">
        <f t="array" ref="M34">IFERROR(VLOOKUP(tableau_2[[#This Row],[montant]]&amp;"_"&amp;tableau_2[[#This Row],[nom]],tableau_1[montant]&amp;"_"&amp;tableau_1[nom],1,0),"unique")</f>
        <v xml:space="preserve">54 585 000_BNP PARIBAS  </v>
      </c>
      <c r="P34" t="str">
        <f t="array" ref="P34">IFERROR(INDEX(tableau_1[nom],SMALL(IF(tableau_1[Colonne1]="unique",ROW($1:$125)),ROWS($1:33))),"")</f>
        <v xml:space="preserve">SCOR SE  </v>
      </c>
      <c r="Q34" s="26" t="str">
        <f t="array" ref="Q34">IFERROR(INDEX(tableau_1[montant],SMALL(IF(tableau_1[Colonne1]&lt;&gt;"unique",ROW($1:$125)),ROWS($1:33))),"")</f>
        <v>25 713 000</v>
      </c>
      <c r="V34" s="27" t="str">
        <f t="array" ref="V34">IFERROR(INDEX(tableau_2[nom],SMALL(IF(tableau_2[Colonne1]="unique",ROW($1:$111)),ROWS($1:30))),"")</f>
        <v/>
      </c>
      <c r="W34" s="27" t="str">
        <f t="array" ref="W34">IFERROR(INDEX(tableau_2[montant],SMALL(IF(tableau_2[Colonne1]="unique",ROW($1:$111)),ROWS($1:30))),"")</f>
        <v/>
      </c>
      <c r="AD34" t="str">
        <f t="array" ref="AD34">IFERROR(INDEX(tableau_1[nom],SMALL(IF(tableau_1[Colonne1]="unique",ROW($1:$125)),ROWS($1:30))),"")</f>
        <v xml:space="preserve">MURPHY OIL  </v>
      </c>
      <c r="AE34" t="str">
        <f t="array" ref="AE34">IFERROR(INDEX(tableau_1[montant],SMALL(IF(tableau_1[Colonne1]="unique",ROW($1:$125)),ROWS($1:30))),"")</f>
        <v>8 941 000</v>
      </c>
      <c r="AF34" s="1">
        <f t="array" ref="AF34">IFERROR(INDEX(tableau_1[maturité],SMALL(IF(tableau_1[Colonne1]="unique",ROW($1:$125)),ROWS($1:30))),"")</f>
        <v>44621</v>
      </c>
      <c r="AG34" t="str">
        <f ca="1">IF(tableau_4[[#This Row],[Column9]]&lt;TODAY(),"Mur","")</f>
        <v/>
      </c>
      <c r="AJ34" t="str">
        <f ca="1">IF(tableau_4[[#This Row],[Column9]]&lt;TODAY(),"","Vendu")</f>
        <v>Vendu</v>
      </c>
    </row>
    <row r="35" spans="2:36" x14ac:dyDescent="0.25">
      <c r="B35" t="s">
        <v>405</v>
      </c>
      <c r="C35" t="s">
        <v>146</v>
      </c>
      <c r="D35" t="s">
        <v>149</v>
      </c>
      <c r="E35" s="1">
        <v>43229</v>
      </c>
      <c r="F35" t="str">
        <f t="array" ref="F35">IFERROR(VLOOKUP(tableau_1[[#This Row],[montant]]&amp;"_"&amp;tableau_1[[#This Row],[nom]],tableau_2[montant]&amp;"_"&amp;tableau_2[nom],1,0),"unique")</f>
        <v>unique</v>
      </c>
      <c r="I35" t="s">
        <v>36</v>
      </c>
      <c r="J35" t="s">
        <v>157</v>
      </c>
      <c r="K35" t="s">
        <v>158</v>
      </c>
      <c r="L35" s="1">
        <v>46346</v>
      </c>
      <c r="M35" t="str">
        <f t="array" ref="M35">IFERROR(VLOOKUP(tableau_2[[#This Row],[montant]]&amp;"_"&amp;tableau_2[[#This Row],[nom]],tableau_1[montant]&amp;"_"&amp;tableau_1[nom],1,0),"unique")</f>
        <v xml:space="preserve">48 641 000_CITIGROUP INC  </v>
      </c>
      <c r="P35" t="str">
        <f t="array" ref="P35">IFERROR(INDEX(tableau_1[nom],SMALL(IF(tableau_1[Colonne1]="unique",ROW($1:$125)),ROWS($1:34))),"")</f>
        <v xml:space="preserve">SOCIETE GENERALE  </v>
      </c>
      <c r="Q35" s="26" t="str">
        <f t="array" ref="Q35">IFERROR(INDEX(tableau_1[montant],SMALL(IF(tableau_1[Colonne1]&lt;&gt;"unique",ROW($1:$125)),ROWS($1:34))),"")</f>
        <v>72 710 000</v>
      </c>
      <c r="V35" s="27" t="str">
        <f t="array" ref="V35">IFERROR(INDEX(tableau_2[nom],SMALL(IF(tableau_2[Colonne1]="unique",ROW($1:$111)),ROWS($1:31))),"")</f>
        <v/>
      </c>
      <c r="W35" s="27" t="str">
        <f t="array" ref="W35">IFERROR(INDEX(tableau_2[montant],SMALL(IF(tableau_2[Colonne1]="unique",ROW($1:$111)),ROWS($1:31))),"")</f>
        <v/>
      </c>
      <c r="AD35" t="str">
        <f t="array" ref="AD35">IFERROR(INDEX(tableau_1[nom],SMALL(IF(tableau_1[Colonne1]="unique",ROW($1:$125)),ROWS($1:31))),"")</f>
        <v xml:space="preserve">SANTANDER  </v>
      </c>
      <c r="AE35" t="str">
        <f t="array" ref="AE35">IFERROR(INDEX(tableau_1[montant],SMALL(IF(tableau_1[Colonne1]="unique",ROW($1:$125)),ROWS($1:31))),"")</f>
        <v>87 700 000</v>
      </c>
      <c r="AF35" s="1">
        <f t="array" ref="AF35">IFERROR(INDEX(tableau_1[maturité],SMALL(IF(tableau_1[Colonne1]="unique",ROW($1:$125)),ROWS($1:31))),"")</f>
        <v>43536</v>
      </c>
      <c r="AG35" t="str">
        <f ca="1">IF(tableau_4[[#This Row],[Column9]]&lt;TODAY(),"Mur","")</f>
        <v/>
      </c>
      <c r="AJ35" t="str">
        <f ca="1">IF(tableau_4[[#This Row],[Column9]]&lt;TODAY(),"","Vendu")</f>
        <v>Vendu</v>
      </c>
    </row>
    <row r="36" spans="2:36" x14ac:dyDescent="0.25">
      <c r="B36" t="s">
        <v>32</v>
      </c>
      <c r="C36" t="s">
        <v>150</v>
      </c>
      <c r="D36" t="s">
        <v>151</v>
      </c>
      <c r="E36" s="1">
        <v>46153</v>
      </c>
      <c r="F36" t="str">
        <f t="array" ref="F36">IFERROR(VLOOKUP(tableau_1[[#This Row],[montant]]&amp;"_"&amp;tableau_1[[#This Row],[nom]],tableau_2[montant]&amp;"_"&amp;tableau_2[nom],1,0),"unique")</f>
        <v xml:space="preserve">13 300 000_BELFIUS BANK SA  </v>
      </c>
      <c r="I36" t="s">
        <v>37</v>
      </c>
      <c r="J36" t="s">
        <v>157</v>
      </c>
      <c r="K36" t="s">
        <v>159</v>
      </c>
      <c r="L36" s="1">
        <v>45818</v>
      </c>
      <c r="M36" t="str">
        <f t="array" ref="M36">IFERROR(VLOOKUP(tableau_2[[#This Row],[montant]]&amp;"_"&amp;tableau_2[[#This Row],[nom]],tableau_1[montant]&amp;"_"&amp;tableau_1[nom],1,0),"unique")</f>
        <v xml:space="preserve">47 821 000_CITIGROUP INC  </v>
      </c>
      <c r="P36" t="str">
        <f t="array" ref="P36">IFERROR(INDEX(tableau_1[nom],SMALL(IF(tableau_1[Colonne1]="unique",ROW($1:$125)),ROWS($1:35))),"")</f>
        <v xml:space="preserve">SOCIETE GENERALE  </v>
      </c>
      <c r="Q36" s="26" t="str">
        <f t="array" ref="Q36">IFERROR(INDEX(tableau_1[montant],SMALL(IF(tableau_1[Colonne1]&lt;&gt;"unique",ROW($1:$125)),ROWS($1:35))),"")</f>
        <v>47 850 000</v>
      </c>
      <c r="V36" s="27" t="str">
        <f t="array" ref="V36">IFERROR(INDEX(tableau_2[nom],SMALL(IF(tableau_2[Colonne1]="unique",ROW($1:$111)),ROWS($1:32))),"")</f>
        <v/>
      </c>
      <c r="W36" s="27" t="str">
        <f t="array" ref="W36">IFERROR(INDEX(tableau_2[montant],SMALL(IF(tableau_2[Colonne1]="unique",ROW($1:$111)),ROWS($1:32))),"")</f>
        <v/>
      </c>
      <c r="AD36" t="str">
        <f t="array" ref="AD36">IFERROR(INDEX(tableau_1[nom],SMALL(IF(tableau_1[Colonne1]="unique",ROW($1:$125)),ROWS($1:32))),"")</f>
        <v xml:space="preserve">SANTANDER UK  </v>
      </c>
      <c r="AE36" t="str">
        <f t="array" ref="AE36">IFERROR(INDEX(tableau_1[montant],SMALL(IF(tableau_1[Colonne1]="unique",ROW($1:$125)),ROWS($1:32))),"")</f>
        <v>13 489 000</v>
      </c>
      <c r="AF36" s="1">
        <f t="array" ref="AF36">IFERROR(INDEX(tableau_1[maturité],SMALL(IF(tableau_1[Colonne1]="unique",ROW($1:$125)),ROWS($1:32))),"")</f>
        <v>44736</v>
      </c>
      <c r="AG36" t="str">
        <f ca="1">IF(tableau_4[[#This Row],[Column9]]&lt;TODAY(),"Mur","")</f>
        <v/>
      </c>
      <c r="AJ36" t="str">
        <f ca="1">IF(tableau_4[[#This Row],[Column9]]&lt;TODAY(),"","Vendu")</f>
        <v>Vendu</v>
      </c>
    </row>
    <row r="37" spans="2:36" x14ac:dyDescent="0.25">
      <c r="B37" t="s">
        <v>33</v>
      </c>
      <c r="C37" t="s">
        <v>152</v>
      </c>
      <c r="D37" t="s">
        <v>153</v>
      </c>
      <c r="E37" s="1">
        <v>43874</v>
      </c>
      <c r="F37" t="str">
        <f t="array" ref="F37">IFERROR(VLOOKUP(tableau_1[[#This Row],[montant]]&amp;"_"&amp;tableau_1[[#This Row],[nom]],tableau_2[montant]&amp;"_"&amp;tableau_2[nom],1,0),"unique")</f>
        <v xml:space="preserve">26 782 000_BERKSHIRE HATHAWAY  </v>
      </c>
      <c r="I37" t="s">
        <v>38</v>
      </c>
      <c r="J37" t="s">
        <v>160</v>
      </c>
      <c r="K37" t="s">
        <v>161</v>
      </c>
      <c r="L37" s="1">
        <v>44585</v>
      </c>
      <c r="M37" t="str">
        <f t="array" ref="M37">IFERROR(VLOOKUP(tableau_2[[#This Row],[montant]]&amp;"_"&amp;tableau_2[[#This Row],[nom]],tableau_1[montant]&amp;"_"&amp;tableau_1[nom],1,0),"unique")</f>
        <v>unique</v>
      </c>
      <c r="P37" t="str">
        <f t="array" ref="P37">IFERROR(INDEX(tableau_1[nom],SMALL(IF(tableau_1[Colonne1]="unique",ROW($1:$125)),ROWS($1:36))),"")</f>
        <v xml:space="preserve">SOCIETE GENERALE  </v>
      </c>
      <c r="Q37" s="26" t="str">
        <f t="array" ref="Q37">IFERROR(INDEX(tableau_1[montant],SMALL(IF(tableau_1[Colonne1]&lt;&gt;"unique",ROW($1:$125)),ROWS($1:36))),"")</f>
        <v>30 600 000</v>
      </c>
      <c r="V37" s="27" t="str">
        <f t="array" ref="V37">IFERROR(INDEX(tableau_2[nom],SMALL(IF(tableau_2[Colonne1]="unique",ROW($1:$111)),ROWS($1:33))),"")</f>
        <v/>
      </c>
      <c r="W37" s="27" t="str">
        <f t="array" ref="W37">IFERROR(INDEX(tableau_2[montant],SMALL(IF(tableau_2[Colonne1]="unique",ROW($1:$111)),ROWS($1:33))),"")</f>
        <v/>
      </c>
      <c r="AD37" t="str">
        <f t="array" ref="AD37">IFERROR(INDEX(tableau_1[nom],SMALL(IF(tableau_1[Colonne1]="unique",ROW($1:$125)),ROWS($1:33))),"")</f>
        <v xml:space="preserve">SCOR SE  </v>
      </c>
      <c r="AE37" t="str">
        <f t="array" ref="AE37">IFERROR(INDEX(tableau_1[montant],SMALL(IF(tableau_1[Colonne1]="unique",ROW($1:$125)),ROWS($1:33))),"")</f>
        <v>10 700 000</v>
      </c>
      <c r="AF37" s="1">
        <f t="array" ref="AF37">IFERROR(INDEX(tableau_1[maturité],SMALL(IF(tableau_1[Colonne1]="unique",ROW($1:$125)),ROWS($1:33))),"")</f>
        <v>46900</v>
      </c>
      <c r="AG37" t="str">
        <f ca="1">IF(tableau_4[[#This Row],[Column9]]&lt;TODAY(),"Mur","")</f>
        <v/>
      </c>
      <c r="AJ37" t="str">
        <f ca="1">IF(tableau_4[[#This Row],[Column9]]&lt;TODAY(),"","Vendu")</f>
        <v>Vendu</v>
      </c>
    </row>
    <row r="38" spans="2:36" x14ac:dyDescent="0.25">
      <c r="B38" t="s">
        <v>257</v>
      </c>
      <c r="C38" t="s">
        <v>444</v>
      </c>
      <c r="D38" t="s">
        <v>117</v>
      </c>
      <c r="E38" s="1">
        <v>45587</v>
      </c>
      <c r="F38" t="str">
        <f t="array" ref="F38">IFERROR(VLOOKUP(tableau_1[[#This Row],[montant]]&amp;"_"&amp;tableau_1[[#This Row],[nom]],tableau_2[montant]&amp;"_"&amp;tableau_2[nom],1,0),"unique")</f>
        <v>unique</v>
      </c>
      <c r="I38" t="s">
        <v>39</v>
      </c>
      <c r="J38" t="s">
        <v>162</v>
      </c>
      <c r="K38" t="s">
        <v>163</v>
      </c>
      <c r="L38" s="1">
        <v>45733</v>
      </c>
      <c r="M38" t="str">
        <f t="array" ref="M38">IFERROR(VLOOKUP(tableau_2[[#This Row],[montant]]&amp;"_"&amp;tableau_2[[#This Row],[nom]],tableau_1[montant]&amp;"_"&amp;tableau_1[nom],1,0),"unique")</f>
        <v xml:space="preserve">38 471 000_CREDIT AGRICOLE  </v>
      </c>
      <c r="P38" t="str">
        <f t="array" ref="P38">IFERROR(INDEX(tableau_1[nom],SMALL(IF(tableau_1[Colonne1]="unique",ROW($1:$125)),ROWS($1:37))),"")</f>
        <v xml:space="preserve">UBS AG  </v>
      </c>
      <c r="Q38" s="26" t="str">
        <f t="array" ref="Q38">IFERROR(INDEX(tableau_1[montant],SMALL(IF(tableau_1[Colonne1]&lt;&gt;"unique",ROW($1:$125)),ROWS($1:37))),"")</f>
        <v>32 052 000</v>
      </c>
      <c r="V38" s="27" t="str">
        <f t="array" ref="V38">IFERROR(INDEX(tableau_2[nom],SMALL(IF(tableau_2[Colonne1]="unique",ROW($1:$111)),ROWS($1:34))),"")</f>
        <v/>
      </c>
      <c r="W38" s="27" t="str">
        <f t="array" ref="W38">IFERROR(INDEX(tableau_2[montant],SMALL(IF(tableau_2[Colonne1]="unique",ROW($1:$111)),ROWS($1:34))),"")</f>
        <v/>
      </c>
      <c r="AD38" t="str">
        <f t="array" ref="AD38">IFERROR(INDEX(tableau_1[nom],SMALL(IF(tableau_1[Colonne1]="unique",ROW($1:$125)),ROWS($1:34))),"")</f>
        <v xml:space="preserve">SOCIETE GENERALE  </v>
      </c>
      <c r="AE38" t="str">
        <f t="array" ref="AE38">IFERROR(INDEX(tableau_1[montant],SMALL(IF(tableau_1[Colonne1]="unique",ROW($1:$125)),ROWS($1:34))),"")</f>
        <v>48 949 000</v>
      </c>
      <c r="AF38" s="1">
        <f t="array" ref="AF38">IFERROR(INDEX(tableau_1[maturité],SMALL(IF(tableau_1[Colonne1]="unique",ROW($1:$125)),ROWS($1:34))),"")</f>
        <v>44293</v>
      </c>
      <c r="AG38" t="str">
        <f ca="1">IF(tableau_4[[#This Row],[Column9]]&lt;TODAY(),"Mur","")</f>
        <v/>
      </c>
      <c r="AJ38" t="str">
        <f ca="1">IF(tableau_4[[#This Row],[Column9]]&lt;TODAY(),"","Vendu")</f>
        <v>Vendu</v>
      </c>
    </row>
    <row r="39" spans="2:36" x14ac:dyDescent="0.25">
      <c r="B39" t="s">
        <v>406</v>
      </c>
      <c r="C39" t="s">
        <v>444</v>
      </c>
      <c r="D39" t="s">
        <v>229</v>
      </c>
      <c r="E39" s="1">
        <v>45949</v>
      </c>
      <c r="F39" t="str">
        <f t="array" ref="F39">IFERROR(VLOOKUP(tableau_1[[#This Row],[montant]]&amp;"_"&amp;tableau_1[[#This Row],[nom]],tableau_2[montant]&amp;"_"&amp;tableau_2[nom],1,0),"unique")</f>
        <v>unique</v>
      </c>
      <c r="I39" t="s">
        <v>40</v>
      </c>
      <c r="J39" t="s">
        <v>162</v>
      </c>
      <c r="K39" t="s">
        <v>164</v>
      </c>
      <c r="L39" s="1">
        <v>45944</v>
      </c>
      <c r="M39" t="str">
        <f t="array" ref="M39">IFERROR(VLOOKUP(tableau_2[[#This Row],[montant]]&amp;"_"&amp;tableau_2[[#This Row],[nom]],tableau_1[montant]&amp;"_"&amp;tableau_1[nom],1,0),"unique")</f>
        <v xml:space="preserve">28 900 000_CREDIT AGRICOLE  </v>
      </c>
      <c r="P39" t="str">
        <f t="array" ref="P39">IFERROR(INDEX(tableau_1[nom],SMALL(IF(tableau_1[Colonne1]="unique",ROW($1:$125)),ROWS($1:38))),"")</f>
        <v xml:space="preserve">UNICREDIT  </v>
      </c>
      <c r="Q39" s="26" t="str">
        <f t="array" ref="Q39">IFERROR(INDEX(tableau_1[montant],SMALL(IF(tableau_1[Colonne1]&lt;&gt;"unique",ROW($1:$125)),ROWS($1:38))),"")</f>
        <v>8 726 000</v>
      </c>
      <c r="V39" s="27" t="str">
        <f t="array" ref="V39">IFERROR(INDEX(tableau_2[nom],SMALL(IF(tableau_2[Colonne1]="unique",ROW($1:$111)),ROWS($1:35))),"")</f>
        <v/>
      </c>
      <c r="W39" s="27" t="str">
        <f t="array" ref="W39">IFERROR(INDEX(tableau_2[montant],SMALL(IF(tableau_2[Colonne1]="unique",ROW($1:$111)),ROWS($1:35))),"")</f>
        <v/>
      </c>
      <c r="AD39" t="str">
        <f t="array" ref="AD39">IFERROR(INDEX(tableau_1[nom],SMALL(IF(tableau_1[Colonne1]="unique",ROW($1:$125)),ROWS($1:35))),"")</f>
        <v xml:space="preserve">SOCIETE GENERALE  </v>
      </c>
      <c r="AE39" t="str">
        <f t="array" ref="AE39">IFERROR(INDEX(tableau_1[montant],SMALL(IF(tableau_1[Colonne1]="unique",ROW($1:$125)),ROWS($1:35))),"")</f>
        <v>74 649 000</v>
      </c>
      <c r="AF39" s="1">
        <f t="array" ref="AF39">IFERROR(INDEX(tableau_1[maturité],SMALL(IF(tableau_1[Colonne1]="unique",ROW($1:$125)),ROWS($1:35))),"")</f>
        <v>45278</v>
      </c>
      <c r="AG39" t="str">
        <f ca="1">IF(tableau_4[[#This Row],[Column9]]&lt;TODAY(),"Mur","")</f>
        <v/>
      </c>
      <c r="AJ39" t="str">
        <f ca="1">IF(tableau_4[[#This Row],[Column9]]&lt;TODAY(),"","Vendu")</f>
        <v>Vendu</v>
      </c>
    </row>
    <row r="40" spans="2:36" x14ac:dyDescent="0.25">
      <c r="B40" t="s">
        <v>34</v>
      </c>
      <c r="C40" t="s">
        <v>154</v>
      </c>
      <c r="D40" t="s">
        <v>155</v>
      </c>
      <c r="E40" s="1">
        <v>42992</v>
      </c>
      <c r="F40" t="str">
        <f t="array" ref="F40">IFERROR(VLOOKUP(tableau_1[[#This Row],[montant]]&amp;"_"&amp;tableau_1[[#This Row],[nom]],tableau_2[montant]&amp;"_"&amp;tableau_2[nom],1,0),"unique")</f>
        <v xml:space="preserve">53 430 000_BNP PARIBAS  </v>
      </c>
      <c r="I40" t="s">
        <v>40</v>
      </c>
      <c r="J40" t="s">
        <v>162</v>
      </c>
      <c r="K40" t="s">
        <v>165</v>
      </c>
      <c r="L40" s="1">
        <v>47023</v>
      </c>
      <c r="M40" t="str">
        <f t="array" ref="M40">IFERROR(VLOOKUP(tableau_2[[#This Row],[montant]]&amp;"_"&amp;tableau_2[[#This Row],[nom]],tableau_1[montant]&amp;"_"&amp;tableau_1[nom],1,0),"unique")</f>
        <v xml:space="preserve">28 900 000_CREDIT AGRICOLE  </v>
      </c>
      <c r="P40" t="str">
        <f t="array" ref="P40">IFERROR(INDEX(tableau_1[nom],SMALL(IF(tableau_1[Colonne1]="unique",ROW($1:$125)),ROWS($1:39))),"")</f>
        <v/>
      </c>
      <c r="Q40" s="26" t="str">
        <f t="array" ref="Q40">IFERROR(INDEX(tableau_1[montant],SMALL(IF(tableau_1[Colonne1]&lt;&gt;"unique",ROW($1:$125)),ROWS($1:39))),"")</f>
        <v>62 583 000</v>
      </c>
      <c r="V40" s="27" t="str">
        <f t="array" ref="V40">IFERROR(INDEX(tableau_2[nom],SMALL(IF(tableau_2[Colonne1]="unique",ROW($1:$111)),ROWS($1:36))),"")</f>
        <v/>
      </c>
      <c r="W40" s="27" t="str">
        <f t="array" ref="W40">IFERROR(INDEX(tableau_2[montant],SMALL(IF(tableau_2[Colonne1]="unique",ROW($1:$111)),ROWS($1:36))),"")</f>
        <v/>
      </c>
      <c r="AD40" t="str">
        <f t="array" ref="AD40">IFERROR(INDEX(tableau_1[nom],SMALL(IF(tableau_1[Colonne1]="unique",ROW($1:$125)),ROWS($1:36))),"")</f>
        <v xml:space="preserve">SOCIETE GENERALE  </v>
      </c>
      <c r="AE40" t="str">
        <f t="array" ref="AE40">IFERROR(INDEX(tableau_1[montant],SMALL(IF(tableau_1[Colonne1]="unique",ROW($1:$125)),ROWS($1:36))),"")</f>
        <v>68 711 000</v>
      </c>
      <c r="AF40" s="1">
        <f t="array" ref="AF40">IFERROR(INDEX(tableau_1[maturité],SMALL(IF(tableau_1[Colonne1]="unique",ROW($1:$125)),ROWS($1:36))),"")</f>
        <v>45929</v>
      </c>
      <c r="AG40" t="str">
        <f ca="1">IF(tableau_4[[#This Row],[Column9]]&lt;TODAY(),"Mur","")</f>
        <v/>
      </c>
      <c r="AJ40" t="str">
        <f ca="1">IF(tableau_4[[#This Row],[Column9]]&lt;TODAY(),"","Vendu")</f>
        <v>Vendu</v>
      </c>
    </row>
    <row r="41" spans="2:36" x14ac:dyDescent="0.25">
      <c r="B41" t="s">
        <v>35</v>
      </c>
      <c r="C41" t="s">
        <v>154</v>
      </c>
      <c r="D41" t="s">
        <v>156</v>
      </c>
      <c r="E41" s="1">
        <v>44729</v>
      </c>
      <c r="F41" t="str">
        <f t="array" ref="F41">IFERROR(VLOOKUP(tableau_1[[#This Row],[montant]]&amp;"_"&amp;tableau_1[[#This Row],[nom]],tableau_2[montant]&amp;"_"&amp;tableau_2[nom],1,0),"unique")</f>
        <v xml:space="preserve">54 585 000_BNP PARIBAS  </v>
      </c>
      <c r="I41" t="s">
        <v>41</v>
      </c>
      <c r="J41" t="s">
        <v>162</v>
      </c>
      <c r="K41" t="s">
        <v>166</v>
      </c>
      <c r="L41" s="1">
        <v>45314</v>
      </c>
      <c r="M41" t="str">
        <f t="array" ref="M41">IFERROR(VLOOKUP(tableau_2[[#This Row],[montant]]&amp;"_"&amp;tableau_2[[#This Row],[nom]],tableau_1[montant]&amp;"_"&amp;tableau_1[nom],1,0),"unique")</f>
        <v xml:space="preserve">48 426 000_CREDIT AGRICOLE  </v>
      </c>
      <c r="P41" t="str">
        <f t="array" ref="P41">IFERROR(INDEX(tableau_1[nom],SMALL(IF(tableau_1[Colonne1]="unique",ROW($1:$125)),ROWS($1:40))),"")</f>
        <v/>
      </c>
      <c r="Q41" s="26" t="str">
        <f t="array" ref="Q41">IFERROR(INDEX(tableau_1[montant],SMALL(IF(tableau_1[Colonne1]&lt;&gt;"unique",ROW($1:$125)),ROWS($1:40))),"")</f>
        <v>16 077 000</v>
      </c>
      <c r="V41" s="27" t="str">
        <f t="array" ref="V41">IFERROR(INDEX(tableau_2[nom],SMALL(IF(tableau_2[Colonne1]="unique",ROW($1:$111)),ROWS($1:37))),"")</f>
        <v/>
      </c>
      <c r="W41" s="27" t="str">
        <f t="array" ref="W41">IFERROR(INDEX(tableau_2[montant],SMALL(IF(tableau_2[Colonne1]="unique",ROW($1:$111)),ROWS($1:37))),"")</f>
        <v/>
      </c>
      <c r="AD41" t="str">
        <f t="array" ref="AD41">IFERROR(INDEX(tableau_1[nom],SMALL(IF(tableau_1[Colonne1]="unique",ROW($1:$125)),ROWS($1:37))),"")</f>
        <v xml:space="preserve">UBS AG  </v>
      </c>
      <c r="AE41" t="str">
        <f t="array" ref="AE41">IFERROR(INDEX(tableau_1[montant],SMALL(IF(tableau_1[Colonne1]="unique",ROW($1:$125)),ROWS($1:37))),"")</f>
        <v>24 025 000</v>
      </c>
      <c r="AF41" s="1">
        <f t="array" ref="AF41">IFERROR(INDEX(tableau_1[maturité],SMALL(IF(tableau_1[Colonne1]="unique",ROW($1:$125)),ROWS($1:37))),"")</f>
        <v>44611</v>
      </c>
      <c r="AG41" t="str">
        <f ca="1">IF(tableau_4[[#This Row],[Column9]]&lt;TODAY(),"Mur","")</f>
        <v/>
      </c>
      <c r="AJ41" t="str">
        <f ca="1">IF(tableau_4[[#This Row],[Column9]]&lt;TODAY(),"","Vendu")</f>
        <v>Vendu</v>
      </c>
    </row>
    <row r="42" spans="2:36" x14ac:dyDescent="0.25">
      <c r="B42" t="s">
        <v>36</v>
      </c>
      <c r="C42" t="s">
        <v>157</v>
      </c>
      <c r="D42" t="s">
        <v>158</v>
      </c>
      <c r="E42" s="1">
        <v>46346</v>
      </c>
      <c r="F42" t="str">
        <f t="array" ref="F42">IFERROR(VLOOKUP(tableau_1[[#This Row],[montant]]&amp;"_"&amp;tableau_1[[#This Row],[nom]],tableau_2[montant]&amp;"_"&amp;tableau_2[nom],1,0),"unique")</f>
        <v xml:space="preserve">48 641 000_CITIGROUP INC  </v>
      </c>
      <c r="I42" t="s">
        <v>42</v>
      </c>
      <c r="J42" t="s">
        <v>167</v>
      </c>
      <c r="K42" t="s">
        <v>168</v>
      </c>
      <c r="L42" s="1">
        <v>42720</v>
      </c>
      <c r="M42" t="str">
        <f t="array" ref="M42">IFERROR(VLOOKUP(tableau_2[[#This Row],[montant]]&amp;"_"&amp;tableau_2[[#This Row],[nom]],tableau_1[montant]&amp;"_"&amp;tableau_1[nom],1,0),"unique")</f>
        <v xml:space="preserve">74 650 000_CREDIT LOGEMENT SA  </v>
      </c>
      <c r="P42" t="str">
        <f t="array" ref="P42">IFERROR(INDEX(tableau_1[nom],SMALL(IF(tableau_1[Colonne1]="unique",ROW($1:$125)),ROWS($1:41))),"")</f>
        <v/>
      </c>
      <c r="Q42" s="26" t="str">
        <f t="array" ref="Q42">IFERROR(INDEX(tableau_1[montant],SMALL(IF(tableau_1[Colonne1]&lt;&gt;"unique",ROW($1:$125)),ROWS($1:41))),"")</f>
        <v>10 359 000</v>
      </c>
      <c r="V42" s="27" t="str">
        <f t="array" ref="V42">IFERROR(INDEX(tableau_2[nom],SMALL(IF(tableau_2[Colonne1]="unique",ROW($1:$111)),ROWS($1:38))),"")</f>
        <v/>
      </c>
      <c r="W42" s="27" t="str">
        <f t="array" ref="W42">IFERROR(INDEX(tableau_2[montant],SMALL(IF(tableau_2[Colonne1]="unique",ROW($1:$111)),ROWS($1:38))),"")</f>
        <v/>
      </c>
      <c r="AD42" t="str">
        <f t="array" ref="AD42">IFERROR(INDEX(tableau_1[nom],SMALL(IF(tableau_1[Colonne1]="unique",ROW($1:$125)),ROWS($1:38))),"")</f>
        <v xml:space="preserve">UNICREDIT  </v>
      </c>
      <c r="AE42" t="str">
        <f t="array" ref="AE42">IFERROR(INDEX(tableau_1[montant],SMALL(IF(tableau_1[Colonne1]="unique",ROW($1:$125)),ROWS($1:38))),"")</f>
        <v>96 664 000</v>
      </c>
      <c r="AF42" s="1">
        <f t="array" ref="AF42">IFERROR(INDEX(tableau_1[maturité],SMALL(IF(tableau_1[Colonne1]="unique",ROW($1:$125)),ROWS($1:38))),"")</f>
        <v>44449</v>
      </c>
      <c r="AG42" t="str">
        <f ca="1">IF(tableau_4[[#This Row],[Column9]]&lt;TODAY(),"Mur","")</f>
        <v/>
      </c>
      <c r="AJ42" t="str">
        <f ca="1">IF(tableau_4[[#This Row],[Column9]]&lt;TODAY(),"","Vendu")</f>
        <v>Vendu</v>
      </c>
    </row>
    <row r="43" spans="2:36" x14ac:dyDescent="0.25">
      <c r="B43" t="s">
        <v>37</v>
      </c>
      <c r="C43" t="s">
        <v>157</v>
      </c>
      <c r="D43" t="s">
        <v>159</v>
      </c>
      <c r="E43" s="1">
        <v>45818</v>
      </c>
      <c r="F43" t="str">
        <f t="array" ref="F43">IFERROR(VLOOKUP(tableau_1[[#This Row],[montant]]&amp;"_"&amp;tableau_1[[#This Row],[nom]],tableau_2[montant]&amp;"_"&amp;tableau_2[nom],1,0),"unique")</f>
        <v xml:space="preserve">47 821 000_CITIGROUP INC  </v>
      </c>
      <c r="I43" t="s">
        <v>43</v>
      </c>
      <c r="J43" t="s">
        <v>169</v>
      </c>
      <c r="K43" t="s">
        <v>170</v>
      </c>
      <c r="L43" s="1">
        <v>44092</v>
      </c>
      <c r="M43" t="str">
        <f t="array" ref="M43">IFERROR(VLOOKUP(tableau_2[[#This Row],[montant]]&amp;"_"&amp;tableau_2[[#This Row],[nom]],tableau_1[montant]&amp;"_"&amp;tableau_1[nom],1,0),"unique")</f>
        <v xml:space="preserve">25 713 000_CREDIT SUISSE  </v>
      </c>
      <c r="P43" t="str">
        <f t="array" ref="P43">IFERROR(INDEX(tableau_1[nom],SMALL(IF(tableau_1[Colonne1]="unique",ROW($1:$125)),ROWS($1:42))),"")</f>
        <v/>
      </c>
      <c r="Q43" s="26" t="str">
        <f t="array" ref="Q43">IFERROR(INDEX(tableau_1[montant],SMALL(IF(tableau_1[Colonne1]&lt;&gt;"unique",ROW($1:$125)),ROWS($1:42))),"")</f>
        <v>19 685 000</v>
      </c>
      <c r="V43" s="27" t="str">
        <f t="array" ref="V43">IFERROR(INDEX(tableau_2[nom],SMALL(IF(tableau_2[Colonne1]="unique",ROW($1:$111)),ROWS($1:39))),"")</f>
        <v/>
      </c>
      <c r="W43" s="27" t="str">
        <f t="array" ref="W43">IFERROR(INDEX(tableau_2[montant],SMALL(IF(tableau_2[Colonne1]="unique",ROW($1:$111)),ROWS($1:39))),"")</f>
        <v/>
      </c>
      <c r="AD43" t="str">
        <f t="array" ref="AD43">IFERROR(INDEX(tableau_1[nom],SMALL(IF(tableau_1[Colonne1]="unique",ROW($1:$125)),ROWS($1:39))),"")</f>
        <v/>
      </c>
      <c r="AE43" t="str">
        <f t="array" ref="AE43">IFERROR(INDEX(tableau_1[montant],SMALL(IF(tableau_1[Colonne1]="unique",ROW($1:$125)),ROWS($1:39))),"")</f>
        <v/>
      </c>
      <c r="AF43" s="1" t="str">
        <f t="array" ref="AF43">IFERROR(INDEX(tableau_1[maturité],SMALL(IF(tableau_1[Colonne1]="unique",ROW($1:$125)),ROWS($1:39))),"")</f>
        <v/>
      </c>
      <c r="AG43" t="str">
        <f ca="1">IF(tableau_4[[#This Row],[Column9]]&lt;TODAY(),"Mur","")</f>
        <v/>
      </c>
      <c r="AJ43" t="str">
        <f ca="1">IF(tableau_4[[#This Row],[Column9]]&lt;TODAY(),"","Vendu")</f>
        <v>Vendu</v>
      </c>
    </row>
    <row r="44" spans="2:36" x14ac:dyDescent="0.25">
      <c r="B44" t="s">
        <v>407</v>
      </c>
      <c r="C44" t="s">
        <v>160</v>
      </c>
      <c r="D44" t="s">
        <v>161</v>
      </c>
      <c r="E44" s="1">
        <v>44585</v>
      </c>
      <c r="F44" t="str">
        <f t="array" ref="F44">IFERROR(VLOOKUP(tableau_1[[#This Row],[montant]]&amp;"_"&amp;tableau_1[[#This Row],[nom]],tableau_2[montant]&amp;"_"&amp;tableau_2[nom],1,0),"unique")</f>
        <v>unique</v>
      </c>
      <c r="I44" t="s">
        <v>44</v>
      </c>
      <c r="J44" t="s">
        <v>169</v>
      </c>
      <c r="K44" t="s">
        <v>124</v>
      </c>
      <c r="L44" s="1">
        <v>45146</v>
      </c>
      <c r="M44" t="str">
        <f t="array" ref="M44">IFERROR(VLOOKUP(tableau_2[[#This Row],[montant]]&amp;"_"&amp;tableau_2[[#This Row],[nom]],tableau_1[montant]&amp;"_"&amp;tableau_1[nom],1,0),"unique")</f>
        <v xml:space="preserve">72 710 000_CREDIT SUISSE  </v>
      </c>
      <c r="P44" t="str">
        <f t="array" ref="P44">IFERROR(INDEX(tableau_1[nom],SMALL(IF(tableau_1[Colonne1]="unique",ROW($1:$125)),ROWS($1:43))),"")</f>
        <v/>
      </c>
      <c r="Q44" s="26" t="str">
        <f t="array" ref="Q44">IFERROR(INDEX(tableau_1[montant],SMALL(IF(tableau_1[Colonne1]&lt;&gt;"unique",ROW($1:$125)),ROWS($1:43))),"")</f>
        <v>18 426 000</v>
      </c>
      <c r="V44" s="27" t="str">
        <f t="array" ref="V44">IFERROR(INDEX(tableau_2[nom],SMALL(IF(tableau_2[Colonne1]="unique",ROW($1:$111)),ROWS($1:40))),"")</f>
        <v/>
      </c>
      <c r="W44" s="27" t="str">
        <f t="array" ref="W44">IFERROR(INDEX(tableau_2[montant],SMALL(IF(tableau_2[Colonne1]="unique",ROW($1:$111)),ROWS($1:40))),"")</f>
        <v/>
      </c>
      <c r="AD44" t="str">
        <f t="array" ref="AD44">IFERROR(INDEX(tableau_1[nom],SMALL(IF(tableau_1[Colonne1]="unique",ROW($1:$125)),ROWS($1:40))),"")</f>
        <v/>
      </c>
      <c r="AE44" t="str">
        <f t="array" ref="AE44">IFERROR(INDEX(tableau_1[montant],SMALL(IF(tableau_1[Colonne1]="unique",ROW($1:$125)),ROWS($1:40))),"")</f>
        <v/>
      </c>
      <c r="AF44" s="1" t="str">
        <f t="array" ref="AF44">IFERROR(INDEX(tableau_1[maturité],SMALL(IF(tableau_1[Colonne1]="unique",ROW($1:$125)),ROWS($1:40))),"")</f>
        <v/>
      </c>
      <c r="AG44" t="str">
        <f ca="1">IF(tableau_4[[#This Row],[Column9]]&lt;TODAY(),"Mur","")</f>
        <v/>
      </c>
      <c r="AJ44" t="str">
        <f ca="1">IF(tableau_4[[#This Row],[Column9]]&lt;TODAY(),"","Vendu")</f>
        <v>Vendu</v>
      </c>
    </row>
    <row r="45" spans="2:36" x14ac:dyDescent="0.25">
      <c r="B45" t="s">
        <v>39</v>
      </c>
      <c r="C45" t="s">
        <v>162</v>
      </c>
      <c r="D45" t="s">
        <v>163</v>
      </c>
      <c r="E45" s="1">
        <v>45733</v>
      </c>
      <c r="F45" t="str">
        <f t="array" ref="F45">IFERROR(VLOOKUP(tableau_1[[#This Row],[montant]]&amp;"_"&amp;tableau_1[[#This Row],[nom]],tableau_2[montant]&amp;"_"&amp;tableau_2[nom],1,0),"unique")</f>
        <v xml:space="preserve">38 471 000_CREDIT AGRICOLE  </v>
      </c>
      <c r="I45" t="s">
        <v>3</v>
      </c>
      <c r="J45" t="s">
        <v>171</v>
      </c>
      <c r="K45" t="s">
        <v>163</v>
      </c>
      <c r="L45" s="1">
        <v>45929</v>
      </c>
      <c r="M45" t="str">
        <f t="array" ref="M45">IFERROR(VLOOKUP(tableau_2[[#This Row],[montant]]&amp;"_"&amp;tableau_2[[#This Row],[nom]],tableau_1[montant]&amp;"_"&amp;tableau_1[nom],1,0),"unique")</f>
        <v xml:space="preserve">47 850 000_DANICA PENSION  </v>
      </c>
      <c r="P45" t="str">
        <f t="array" ref="P45">IFERROR(INDEX(tableau_1[nom],SMALL(IF(tableau_1[Colonne1]="unique",ROW($1:$125)),ROWS($1:44))),"")</f>
        <v/>
      </c>
      <c r="Q45" s="26" t="str">
        <f t="array" ref="Q45">IFERROR(INDEX(tableau_1[montant],SMALL(IF(tableau_1[Colonne1]&lt;&gt;"unique",ROW($1:$125)),ROWS($1:44))),"")</f>
        <v>39 337 000</v>
      </c>
      <c r="V45" s="27" t="str">
        <f t="array" ref="V45">IFERROR(INDEX(tableau_2[nom],SMALL(IF(tableau_2[Colonne1]="unique",ROW($1:$111)),ROWS($1:41))),"")</f>
        <v/>
      </c>
      <c r="W45" s="27" t="str">
        <f t="array" ref="W45">IFERROR(INDEX(tableau_2[montant],SMALL(IF(tableau_2[Colonne1]="unique",ROW($1:$111)),ROWS($1:41))),"")</f>
        <v/>
      </c>
      <c r="AD45" t="str">
        <f t="array" ref="AD45">IFERROR(INDEX(tableau_1[nom],SMALL(IF(tableau_1[Colonne1]="unique",ROW($1:$125)),ROWS($1:41))),"")</f>
        <v/>
      </c>
      <c r="AE45" t="str">
        <f t="array" ref="AE45">IFERROR(INDEX(tableau_1[montant],SMALL(IF(tableau_1[Colonne1]="unique",ROW($1:$125)),ROWS($1:41))),"")</f>
        <v/>
      </c>
      <c r="AF45" s="1" t="str">
        <f t="array" ref="AF45">IFERROR(INDEX(tableau_1[maturité],SMALL(IF(tableau_1[Colonne1]="unique",ROW($1:$125)),ROWS($1:41))),"")</f>
        <v/>
      </c>
      <c r="AG45" t="str">
        <f ca="1">IF(tableau_4[[#This Row],[Column9]]&lt;TODAY(),"Mur","")</f>
        <v/>
      </c>
      <c r="AJ45" t="str">
        <f ca="1">IF(tableau_4[[#This Row],[Column9]]&lt;TODAY(),"","Vendu")</f>
        <v>Vendu</v>
      </c>
    </row>
    <row r="46" spans="2:36" x14ac:dyDescent="0.25">
      <c r="B46" t="s">
        <v>40</v>
      </c>
      <c r="C46" t="s">
        <v>162</v>
      </c>
      <c r="D46" t="s">
        <v>164</v>
      </c>
      <c r="E46" s="1">
        <v>45944</v>
      </c>
      <c r="F46" t="str">
        <f t="array" ref="F46">IFERROR(VLOOKUP(tableau_1[[#This Row],[montant]]&amp;"_"&amp;tableau_1[[#This Row],[nom]],tableau_2[montant]&amp;"_"&amp;tableau_2[nom],1,0),"unique")</f>
        <v xml:space="preserve">28 900 000_CREDIT AGRICOLE  </v>
      </c>
      <c r="I46" t="s">
        <v>45</v>
      </c>
      <c r="J46" t="s">
        <v>172</v>
      </c>
      <c r="K46" t="s">
        <v>173</v>
      </c>
      <c r="L46" s="1">
        <v>44657</v>
      </c>
      <c r="M46" t="str">
        <f t="array" ref="M46">IFERROR(VLOOKUP(tableau_2[[#This Row],[montant]]&amp;"_"&amp;tableau_2[[#This Row],[nom]],tableau_1[montant]&amp;"_"&amp;tableau_1[nom],1,0),"unique")</f>
        <v>unique</v>
      </c>
      <c r="P46" t="str">
        <f t="array" ref="P46">IFERROR(INDEX(tableau_1[nom],SMALL(IF(tableau_1[Colonne1]="unique",ROW($1:$125)),ROWS($1:45))),"")</f>
        <v/>
      </c>
      <c r="Q46" s="26" t="str">
        <f t="array" ref="Q46">IFERROR(INDEX(tableau_1[montant],SMALL(IF(tableau_1[Colonne1]&lt;&gt;"unique",ROW($1:$125)),ROWS($1:45))),"")</f>
        <v>27 589 000</v>
      </c>
      <c r="V46" s="27" t="str">
        <f t="array" ref="V46">IFERROR(INDEX(tableau_2[nom],SMALL(IF(tableau_2[Colonne1]="unique",ROW($1:$111)),ROWS($1:42))),"")</f>
        <v/>
      </c>
      <c r="W46" s="27" t="str">
        <f t="array" ref="W46">IFERROR(INDEX(tableau_2[montant],SMALL(IF(tableau_2[Colonne1]="unique",ROW($1:$111)),ROWS($1:42))),"")</f>
        <v/>
      </c>
      <c r="AD46" t="str">
        <f t="array" ref="AD46">IFERROR(INDEX(tableau_1[nom],SMALL(IF(tableau_1[Colonne1]="unique",ROW($1:$125)),ROWS($1:42))),"")</f>
        <v/>
      </c>
      <c r="AE46" t="str">
        <f t="array" ref="AE46">IFERROR(INDEX(tableau_1[montant],SMALL(IF(tableau_1[Colonne1]="unique",ROW($1:$125)),ROWS($1:42))),"")</f>
        <v/>
      </c>
      <c r="AF46" s="1" t="str">
        <f t="array" ref="AF46">IFERROR(INDEX(tableau_1[maturité],SMALL(IF(tableau_1[Colonne1]="unique",ROW($1:$125)),ROWS($1:42))),"")</f>
        <v/>
      </c>
      <c r="AG46" t="str">
        <f ca="1">IF(tableau_4[[#This Row],[Column9]]&lt;TODAY(),"Mur","")</f>
        <v/>
      </c>
      <c r="AJ46" t="str">
        <f ca="1">IF(tableau_4[[#This Row],[Column9]]&lt;TODAY(),"","Vendu")</f>
        <v>Vendu</v>
      </c>
    </row>
    <row r="47" spans="2:36" x14ac:dyDescent="0.25">
      <c r="B47" t="s">
        <v>408</v>
      </c>
      <c r="C47" t="s">
        <v>162</v>
      </c>
      <c r="D47" t="s">
        <v>124</v>
      </c>
      <c r="E47" s="1">
        <v>44370</v>
      </c>
      <c r="F47" t="str">
        <f t="array" ref="F47">IFERROR(VLOOKUP(tableau_1[[#This Row],[montant]]&amp;"_"&amp;tableau_1[[#This Row],[nom]],tableau_2[montant]&amp;"_"&amp;tableau_2[nom],1,0),"unique")</f>
        <v>unique</v>
      </c>
      <c r="I47" t="s">
        <v>46</v>
      </c>
      <c r="J47" t="s">
        <v>174</v>
      </c>
      <c r="K47" t="s">
        <v>175</v>
      </c>
      <c r="L47" s="1">
        <v>42904</v>
      </c>
      <c r="M47" t="str">
        <f t="array" ref="M47">IFERROR(VLOOKUP(tableau_2[[#This Row],[montant]]&amp;"_"&amp;tableau_2[[#This Row],[nom]],tableau_1[montant]&amp;"_"&amp;tableau_1[nom],1,0),"unique")</f>
        <v xml:space="preserve">30 600 000_DNO ASA  </v>
      </c>
      <c r="P47" t="str">
        <f t="array" ref="P47">IFERROR(INDEX(tableau_1[nom],SMALL(IF(tableau_1[Colonne1]="unique",ROW($1:$125)),ROWS($1:46))),"")</f>
        <v/>
      </c>
      <c r="Q47" s="26" t="str">
        <f t="array" ref="Q47">IFERROR(INDEX(tableau_1[montant],SMALL(IF(tableau_1[Colonne1]&lt;&gt;"unique",ROW($1:$125)),ROWS($1:46))),"")</f>
        <v>32 206 000</v>
      </c>
      <c r="V47" s="27" t="str">
        <f t="array" ref="V47">IFERROR(INDEX(tableau_2[nom],SMALL(IF(tableau_2[Colonne1]="unique",ROW($1:$111)),ROWS($1:43))),"")</f>
        <v/>
      </c>
      <c r="W47" s="27" t="str">
        <f t="array" ref="W47">IFERROR(INDEX(tableau_2[montant],SMALL(IF(tableau_2[Colonne1]="unique",ROW($1:$111)),ROWS($1:43))),"")</f>
        <v/>
      </c>
      <c r="AD47" t="str">
        <f t="array" ref="AD47">IFERROR(INDEX(tableau_1[nom],SMALL(IF(tableau_1[Colonne1]="unique",ROW($1:$125)),ROWS($1:43))),"")</f>
        <v/>
      </c>
      <c r="AE47" t="str">
        <f t="array" ref="AE47">IFERROR(INDEX(tableau_1[montant],SMALL(IF(tableau_1[Colonne1]="unique",ROW($1:$125)),ROWS($1:43))),"")</f>
        <v/>
      </c>
      <c r="AF47" s="1" t="str">
        <f t="array" ref="AF47">IFERROR(INDEX(tableau_1[maturité],SMALL(IF(tableau_1[Colonne1]="unique",ROW($1:$125)),ROWS($1:43))),"")</f>
        <v/>
      </c>
      <c r="AG47" t="str">
        <f ca="1">IF(tableau_4[[#This Row],[Column9]]&lt;TODAY(),"Mur","")</f>
        <v/>
      </c>
      <c r="AJ47" t="str">
        <f ca="1">IF(tableau_4[[#This Row],[Column9]]&lt;TODAY(),"","Vendu")</f>
        <v>Vendu</v>
      </c>
    </row>
    <row r="48" spans="2:36" x14ac:dyDescent="0.25">
      <c r="B48" t="s">
        <v>41</v>
      </c>
      <c r="C48" t="s">
        <v>162</v>
      </c>
      <c r="D48" t="s">
        <v>166</v>
      </c>
      <c r="E48" s="1">
        <v>45314</v>
      </c>
      <c r="F48" t="str">
        <f t="array" ref="F48">IFERROR(VLOOKUP(tableau_1[[#This Row],[montant]]&amp;"_"&amp;tableau_1[[#This Row],[nom]],tableau_2[montant]&amp;"_"&amp;tableau_2[nom],1,0),"unique")</f>
        <v xml:space="preserve">48 426 000_CREDIT AGRICOLE  </v>
      </c>
      <c r="I48" t="s">
        <v>47</v>
      </c>
      <c r="J48" t="s">
        <v>176</v>
      </c>
      <c r="K48" t="s">
        <v>177</v>
      </c>
      <c r="L48" s="1">
        <v>44666</v>
      </c>
      <c r="M48" t="str">
        <f t="array" ref="M48">IFERROR(VLOOKUP(tableau_2[[#This Row],[montant]]&amp;"_"&amp;tableau_2[[#This Row],[nom]],tableau_1[montant]&amp;"_"&amp;tableau_1[nom],1,0),"unique")</f>
        <v xml:space="preserve">32 052 000_EBAY INC  </v>
      </c>
      <c r="P48" t="str">
        <f t="array" ref="P48">IFERROR(INDEX(tableau_1[nom],SMALL(IF(tableau_1[Colonne1]="unique",ROW($1:$125)),ROWS($1:47))),"")</f>
        <v/>
      </c>
      <c r="Q48" s="26" t="str">
        <f t="array" ref="Q48">IFERROR(INDEX(tableau_1[montant],SMALL(IF(tableau_1[Colonne1]&lt;&gt;"unique",ROW($1:$125)),ROWS($1:47))),"")</f>
        <v>26 988 000</v>
      </c>
      <c r="V48" s="27" t="str">
        <f t="array" ref="V48">IFERROR(INDEX(tableau_2[nom],SMALL(IF(tableau_2[Colonne1]="unique",ROW($1:$111)),ROWS($1:44))),"")</f>
        <v/>
      </c>
      <c r="W48" s="27" t="str">
        <f t="array" ref="W48">IFERROR(INDEX(tableau_2[montant],SMALL(IF(tableau_2[Colonne1]="unique",ROW($1:$111)),ROWS($1:44))),"")</f>
        <v/>
      </c>
      <c r="AD48" t="str">
        <f t="array" ref="AD48">IFERROR(INDEX(tableau_1[nom],SMALL(IF(tableau_1[Colonne1]="unique",ROW($1:$125)),ROWS($1:44))),"")</f>
        <v/>
      </c>
      <c r="AE48" t="str">
        <f t="array" ref="AE48">IFERROR(INDEX(tableau_1[montant],SMALL(IF(tableau_1[Colonne1]="unique",ROW($1:$125)),ROWS($1:44))),"")</f>
        <v/>
      </c>
      <c r="AF48" s="1" t="str">
        <f t="array" ref="AF48">IFERROR(INDEX(tableau_1[maturité],SMALL(IF(tableau_1[Colonne1]="unique",ROW($1:$125)),ROWS($1:44))),"")</f>
        <v/>
      </c>
      <c r="AG48" t="str">
        <f ca="1">IF(tableau_4[[#This Row],[Column9]]&lt;TODAY(),"Mur","")</f>
        <v/>
      </c>
      <c r="AJ48" t="str">
        <f ca="1">IF(tableau_4[[#This Row],[Column9]]&lt;TODAY(),"","Vendu")</f>
        <v>Vendu</v>
      </c>
    </row>
    <row r="49" spans="2:36" x14ac:dyDescent="0.25">
      <c r="B49" t="s">
        <v>42</v>
      </c>
      <c r="C49" t="s">
        <v>167</v>
      </c>
      <c r="D49" t="s">
        <v>445</v>
      </c>
      <c r="E49" s="1">
        <v>42629</v>
      </c>
      <c r="F49" t="str">
        <f t="array" ref="F49">IFERROR(VLOOKUP(tableau_1[[#This Row],[montant]]&amp;"_"&amp;tableau_1[[#This Row],[nom]],tableau_2[montant]&amp;"_"&amp;tableau_2[nom],1,0),"unique")</f>
        <v xml:space="preserve">74 650 000_CREDIT LOGEMENT SA  </v>
      </c>
      <c r="I49" t="s">
        <v>48</v>
      </c>
      <c r="J49" t="s">
        <v>176</v>
      </c>
      <c r="K49" t="s">
        <v>5</v>
      </c>
      <c r="L49" s="1">
        <v>44348</v>
      </c>
      <c r="M49" t="str">
        <f t="array" ref="M49">IFERROR(VLOOKUP(tableau_2[[#This Row],[montant]]&amp;"_"&amp;tableau_2[[#This Row],[nom]],tableau_1[montant]&amp;"_"&amp;tableau_1[nom],1,0),"unique")</f>
        <v xml:space="preserve">8 726 000_EBAY INC  </v>
      </c>
      <c r="P49" t="str">
        <f t="array" ref="P49">IFERROR(INDEX(tableau_1[nom],SMALL(IF(tableau_1[Colonne1]="unique",ROW($1:$125)),ROWS($1:48))),"")</f>
        <v/>
      </c>
      <c r="Q49" s="26" t="str">
        <f t="array" ref="Q49">IFERROR(INDEX(tableau_1[montant],SMALL(IF(tableau_1[Colonne1]&lt;&gt;"unique",ROW($1:$125)),ROWS($1:48))),"")</f>
        <v>29 095 000</v>
      </c>
      <c r="V49" s="27" t="str">
        <f t="array" ref="V49">IFERROR(INDEX(tableau_2[nom],SMALL(IF(tableau_2[Colonne1]="unique",ROW($1:$111)),ROWS($1:45))),"")</f>
        <v/>
      </c>
      <c r="W49" s="27" t="str">
        <f t="array" ref="W49">IFERROR(INDEX(tableau_2[montant],SMALL(IF(tableau_2[Colonne1]="unique",ROW($1:$111)),ROWS($1:45))),"")</f>
        <v/>
      </c>
      <c r="AD49" t="str">
        <f t="array" ref="AD49">IFERROR(INDEX(tableau_1[nom],SMALL(IF(tableau_1[Colonne1]="unique",ROW($1:$125)),ROWS($1:45))),"")</f>
        <v/>
      </c>
      <c r="AE49" t="str">
        <f t="array" ref="AE49">IFERROR(INDEX(tableau_1[montant],SMALL(IF(tableau_1[Colonne1]="unique",ROW($1:$125)),ROWS($1:45))),"")</f>
        <v/>
      </c>
      <c r="AF49" s="1" t="str">
        <f t="array" ref="AF49">IFERROR(INDEX(tableau_1[maturité],SMALL(IF(tableau_1[Colonne1]="unique",ROW($1:$125)),ROWS($1:45))),"")</f>
        <v/>
      </c>
      <c r="AG49" t="str">
        <f ca="1">IF(tableau_4[[#This Row],[Column9]]&lt;TODAY(),"Mur","")</f>
        <v/>
      </c>
      <c r="AJ49" t="str">
        <f ca="1">IF(tableau_4[[#This Row],[Column9]]&lt;TODAY(),"","Vendu")</f>
        <v>Vendu</v>
      </c>
    </row>
    <row r="50" spans="2:36" x14ac:dyDescent="0.25">
      <c r="B50" t="s">
        <v>43</v>
      </c>
      <c r="C50" t="s">
        <v>169</v>
      </c>
      <c r="D50" t="s">
        <v>170</v>
      </c>
      <c r="E50" s="1">
        <v>44092</v>
      </c>
      <c r="F50" t="str">
        <f t="array" ref="F50">IFERROR(VLOOKUP(tableau_1[[#This Row],[montant]]&amp;"_"&amp;tableau_1[[#This Row],[nom]],tableau_2[montant]&amp;"_"&amp;tableau_2[nom],1,0),"unique")</f>
        <v xml:space="preserve">25 713 000_CREDIT SUISSE  </v>
      </c>
      <c r="I50" t="s">
        <v>49</v>
      </c>
      <c r="J50" t="s">
        <v>176</v>
      </c>
      <c r="K50" t="s">
        <v>128</v>
      </c>
      <c r="L50" s="1">
        <v>45413</v>
      </c>
      <c r="M50" t="str">
        <f t="array" ref="M50">IFERROR(VLOOKUP(tableau_2[[#This Row],[montant]]&amp;"_"&amp;tableau_2[[#This Row],[nom]],tableau_1[montant]&amp;"_"&amp;tableau_1[nom],1,0),"unique")</f>
        <v>unique</v>
      </c>
      <c r="P50" t="str">
        <f t="array" ref="P50">IFERROR(INDEX(tableau_1[nom],SMALL(IF(tableau_1[Colonne1]="unique",ROW($1:$125)),ROWS($1:49))),"")</f>
        <v/>
      </c>
      <c r="Q50" s="26" t="str">
        <f t="array" ref="Q50">IFERROR(INDEX(tableau_1[montant],SMALL(IF(tableau_1[Colonne1]&lt;&gt;"unique",ROW($1:$125)),ROWS($1:49))),"")</f>
        <v>500 000</v>
      </c>
      <c r="V50" s="27" t="str">
        <f t="array" ref="V50">IFERROR(INDEX(tableau_2[nom],SMALL(IF(tableau_2[Colonne1]="unique",ROW($1:$111)),ROWS($1:46))),"")</f>
        <v/>
      </c>
      <c r="W50" s="27" t="str">
        <f t="array" ref="W50">IFERROR(INDEX(tableau_2[montant],SMALL(IF(tableau_2[Colonne1]="unique",ROW($1:$111)),ROWS($1:46))),"")</f>
        <v/>
      </c>
      <c r="AD50" t="str">
        <f t="array" ref="AD50">IFERROR(INDEX(tableau_1[nom],SMALL(IF(tableau_1[Colonne1]="unique",ROW($1:$125)),ROWS($1:46))),"")</f>
        <v/>
      </c>
      <c r="AE50" t="str">
        <f t="array" ref="AE50">IFERROR(INDEX(tableau_1[montant],SMALL(IF(tableau_1[Colonne1]="unique",ROW($1:$125)),ROWS($1:46))),"")</f>
        <v/>
      </c>
      <c r="AF50" s="1" t="str">
        <f t="array" ref="AF50">IFERROR(INDEX(tableau_1[maturité],SMALL(IF(tableau_1[Colonne1]="unique",ROW($1:$125)),ROWS($1:46))),"")</f>
        <v/>
      </c>
      <c r="AG50" t="str">
        <f ca="1">IF(tableau_4[[#This Row],[Column9]]&lt;TODAY(),"Mur","")</f>
        <v/>
      </c>
      <c r="AJ50" t="str">
        <f ca="1">IF(tableau_4[[#This Row],[Column9]]&lt;TODAY(),"","Vendu")</f>
        <v>Vendu</v>
      </c>
    </row>
    <row r="51" spans="2:36" x14ac:dyDescent="0.25">
      <c r="B51" t="s">
        <v>44</v>
      </c>
      <c r="C51" t="s">
        <v>169</v>
      </c>
      <c r="D51" t="s">
        <v>124</v>
      </c>
      <c r="E51" s="1">
        <v>45146</v>
      </c>
      <c r="F51" t="str">
        <f t="array" ref="F51">IFERROR(VLOOKUP(tableau_1[[#This Row],[montant]]&amp;"_"&amp;tableau_1[[#This Row],[nom]],tableau_2[montant]&amp;"_"&amp;tableau_2[nom],1,0),"unique")</f>
        <v xml:space="preserve">72 710 000_CREDIT SUISSE  </v>
      </c>
      <c r="I51" t="s">
        <v>50</v>
      </c>
      <c r="J51" t="s">
        <v>176</v>
      </c>
      <c r="K51" s="3" t="s">
        <v>178</v>
      </c>
      <c r="L51" s="1">
        <v>44601</v>
      </c>
      <c r="M51" t="str">
        <f t="array" ref="M51">IFERROR(VLOOKUP(tableau_2[[#This Row],[montant]]&amp;"_"&amp;tableau_2[[#This Row],[nom]],tableau_1[montant]&amp;"_"&amp;tableau_1[nom],1,0),"unique")</f>
        <v xml:space="preserve">62 583 000_EBAY INC  </v>
      </c>
      <c r="P51" t="str">
        <f t="array" ref="P51">IFERROR(INDEX(tableau_1[nom],SMALL(IF(tableau_1[Colonne1]="unique",ROW($1:$125)),ROWS($1:50))),"")</f>
        <v/>
      </c>
      <c r="Q51" s="26" t="str">
        <f t="array" ref="Q51">IFERROR(INDEX(tableau_1[montant],SMALL(IF(tableau_1[Colonne1]&lt;&gt;"unique",ROW($1:$125)),ROWS($1:50))),"")</f>
        <v>19 900 000</v>
      </c>
      <c r="V51" s="27" t="str">
        <f t="array" ref="V51">IFERROR(INDEX(tableau_2[nom],SMALL(IF(tableau_2[Colonne1]="unique",ROW($1:$111)),ROWS($1:47))),"")</f>
        <v/>
      </c>
      <c r="W51" s="27" t="str">
        <f t="array" ref="W51">IFERROR(INDEX(tableau_2[montant],SMALL(IF(tableau_2[Colonne1]="unique",ROW($1:$111)),ROWS($1:47))),"")</f>
        <v/>
      </c>
      <c r="AD51" t="str">
        <f t="array" ref="AD51">IFERROR(INDEX(tableau_1[nom],SMALL(IF(tableau_1[Colonne1]="unique",ROW($1:$125)),ROWS($1:47))),"")</f>
        <v/>
      </c>
      <c r="AE51" t="str">
        <f t="array" ref="AE51">IFERROR(INDEX(tableau_1[montant],SMALL(IF(tableau_1[Colonne1]="unique",ROW($1:$125)),ROWS($1:47))),"")</f>
        <v/>
      </c>
      <c r="AF51" s="1" t="str">
        <f t="array" ref="AF51">IFERROR(INDEX(tableau_1[maturité],SMALL(IF(tableau_1[Colonne1]="unique",ROW($1:$125)),ROWS($1:47))),"")</f>
        <v/>
      </c>
      <c r="AG51" t="str">
        <f ca="1">IF(tableau_4[[#This Row],[Column9]]&lt;TODAY(),"Mur","")</f>
        <v/>
      </c>
      <c r="AJ51" t="str">
        <f ca="1">IF(tableau_4[[#This Row],[Column9]]&lt;TODAY(),"","Vendu")</f>
        <v>Vendu</v>
      </c>
    </row>
    <row r="52" spans="2:36" x14ac:dyDescent="0.25">
      <c r="B52" t="s">
        <v>409</v>
      </c>
      <c r="C52" t="s">
        <v>169</v>
      </c>
      <c r="D52" t="s">
        <v>190</v>
      </c>
      <c r="E52" s="1">
        <v>45271</v>
      </c>
      <c r="F52" t="str">
        <f t="array" ref="F52">IFERROR(VLOOKUP(tableau_1[[#This Row],[montant]]&amp;"_"&amp;tableau_1[[#This Row],[nom]],tableau_2[montant]&amp;"_"&amp;tableau_2[nom],1,0),"unique")</f>
        <v>unique</v>
      </c>
      <c r="I52" t="s">
        <v>51</v>
      </c>
      <c r="J52" t="s">
        <v>179</v>
      </c>
      <c r="K52" t="s">
        <v>180</v>
      </c>
      <c r="L52" s="1">
        <v>44588</v>
      </c>
      <c r="M52" t="str">
        <f t="array" ref="M52">IFERROR(VLOOKUP(tableau_2[[#This Row],[montant]]&amp;"_"&amp;tableau_2[[#This Row],[nom]],tableau_1[montant]&amp;"_"&amp;tableau_1[nom],1,0),"unique")</f>
        <v xml:space="preserve">16 077 000_EUROFINS SCIENTIFIC  </v>
      </c>
      <c r="P52" t="str">
        <f t="array" ref="P52">IFERROR(INDEX(tableau_1[nom],SMALL(IF(tableau_1[Colonne1]="unique",ROW($1:$125)),ROWS($1:51))),"")</f>
        <v/>
      </c>
      <c r="Q52" s="26" t="str">
        <f t="array" ref="Q52">IFERROR(INDEX(tableau_1[montant],SMALL(IF(tableau_1[Colonne1]&lt;&gt;"unique",ROW($1:$125)),ROWS($1:51))),"")</f>
        <v>41 600 000</v>
      </c>
      <c r="V52" s="27" t="str">
        <f t="array" ref="V52">IFERROR(INDEX(tableau_2[nom],SMALL(IF(tableau_2[Colonne1]="unique",ROW($1:$111)),ROWS($1:48))),"")</f>
        <v/>
      </c>
      <c r="W52" s="27" t="str">
        <f t="array" ref="W52">IFERROR(INDEX(tableau_2[montant],SMALL(IF(tableau_2[Colonne1]="unique",ROW($1:$111)),ROWS($1:48))),"")</f>
        <v/>
      </c>
      <c r="AD52" t="str">
        <f t="array" ref="AD52">IFERROR(INDEX(tableau_1[nom],SMALL(IF(tableau_1[Colonne1]="unique",ROW($1:$125)),ROWS($1:48))),"")</f>
        <v/>
      </c>
      <c r="AE52" t="str">
        <f t="array" ref="AE52">IFERROR(INDEX(tableau_1[montant],SMALL(IF(tableau_1[Colonne1]="unique",ROW($1:$125)),ROWS($1:48))),"")</f>
        <v/>
      </c>
      <c r="AF52" s="1" t="str">
        <f t="array" ref="AF52">IFERROR(INDEX(tableau_1[maturité],SMALL(IF(tableau_1[Colonne1]="unique",ROW($1:$125)),ROWS($1:48))),"")</f>
        <v/>
      </c>
      <c r="AG52" t="str">
        <f ca="1">IF(tableau_4[[#This Row],[Column9]]&lt;TODAY(),"Mur","")</f>
        <v/>
      </c>
      <c r="AJ52" t="str">
        <f ca="1">IF(tableau_4[[#This Row],[Column9]]&lt;TODAY(),"","Vendu")</f>
        <v>Vendu</v>
      </c>
    </row>
    <row r="53" spans="2:36" x14ac:dyDescent="0.25">
      <c r="B53" t="s">
        <v>3</v>
      </c>
      <c r="C53" t="s">
        <v>171</v>
      </c>
      <c r="D53" t="s">
        <v>163</v>
      </c>
      <c r="E53" s="1">
        <v>45929</v>
      </c>
      <c r="F53" t="str">
        <f t="array" ref="F53">IFERROR(VLOOKUP(tableau_1[[#This Row],[montant]]&amp;"_"&amp;tableau_1[[#This Row],[nom]],tableau_2[montant]&amp;"_"&amp;tableau_2[nom],1,0),"unique")</f>
        <v xml:space="preserve">47 850 000_DANICA PENSION  </v>
      </c>
      <c r="I53" t="s">
        <v>52</v>
      </c>
      <c r="J53" t="s">
        <v>179</v>
      </c>
      <c r="K53" t="s">
        <v>133</v>
      </c>
      <c r="L53" s="1">
        <v>44864</v>
      </c>
      <c r="M53" t="str">
        <f t="array" ref="M53">IFERROR(VLOOKUP(tableau_2[[#This Row],[montant]]&amp;"_"&amp;tableau_2[[#This Row],[nom]],tableau_1[montant]&amp;"_"&amp;tableau_1[nom],1,0),"unique")</f>
        <v xml:space="preserve">10 359 000_EUROFINS SCIENTIFIC  </v>
      </c>
      <c r="P53" t="str">
        <f t="array" ref="P53">IFERROR(INDEX(tableau_1[nom],SMALL(IF(tableau_1[Colonne1]="unique",ROW($1:$125)),ROWS($1:52))),"")</f>
        <v/>
      </c>
      <c r="Q53" s="26" t="str">
        <f t="array" ref="Q53">IFERROR(INDEX(tableau_1[montant],SMALL(IF(tableau_1[Colonne1]&lt;&gt;"unique",ROW($1:$125)),ROWS($1:52))),"")</f>
        <v>26 055 000</v>
      </c>
      <c r="V53" s="27" t="str">
        <f t="array" ref="V53">IFERROR(INDEX(tableau_2[nom],SMALL(IF(tableau_2[Colonne1]="unique",ROW($1:$111)),ROWS($1:49))),"")</f>
        <v/>
      </c>
      <c r="W53" s="27" t="str">
        <f t="array" ref="W53">IFERROR(INDEX(tableau_2[montant],SMALL(IF(tableau_2[Colonne1]="unique",ROW($1:$111)),ROWS($1:49))),"")</f>
        <v/>
      </c>
      <c r="AD53" t="str">
        <f t="array" ref="AD53">IFERROR(INDEX(tableau_1[nom],SMALL(IF(tableau_1[Colonne1]="unique",ROW($1:$125)),ROWS($1:49))),"")</f>
        <v/>
      </c>
      <c r="AE53" t="str">
        <f t="array" ref="AE53">IFERROR(INDEX(tableau_1[montant],SMALL(IF(tableau_1[Colonne1]="unique",ROW($1:$125)),ROWS($1:49))),"")</f>
        <v/>
      </c>
      <c r="AF53" s="1" t="str">
        <f t="array" ref="AF53">IFERROR(INDEX(tableau_1[maturité],SMALL(IF(tableau_1[Colonne1]="unique",ROW($1:$125)),ROWS($1:49))),"")</f>
        <v/>
      </c>
      <c r="AG53" t="str">
        <f ca="1">IF(tableau_4[[#This Row],[Column9]]&lt;TODAY(),"Mur","")</f>
        <v/>
      </c>
      <c r="AJ53" t="str">
        <f ca="1">IF(tableau_4[[#This Row],[Column9]]&lt;TODAY(),"","Vendu")</f>
        <v>Vendu</v>
      </c>
    </row>
    <row r="54" spans="2:36" x14ac:dyDescent="0.25">
      <c r="B54" t="s">
        <v>410</v>
      </c>
      <c r="C54" t="s">
        <v>172</v>
      </c>
      <c r="D54" t="s">
        <v>173</v>
      </c>
      <c r="E54" s="1">
        <v>44657</v>
      </c>
      <c r="F54" t="str">
        <f t="array" ref="F54">IFERROR(VLOOKUP(tableau_1[[#This Row],[montant]]&amp;"_"&amp;tableau_1[[#This Row],[nom]],tableau_2[montant]&amp;"_"&amp;tableau_2[nom],1,0),"unique")</f>
        <v>unique</v>
      </c>
      <c r="I54" t="s">
        <v>53</v>
      </c>
      <c r="J54" t="s">
        <v>179</v>
      </c>
      <c r="K54" t="s">
        <v>181</v>
      </c>
      <c r="L54" s="1">
        <v>45045</v>
      </c>
      <c r="M54" t="str">
        <f t="array" ref="M54">IFERROR(VLOOKUP(tableau_2[[#This Row],[montant]]&amp;"_"&amp;tableau_2[[#This Row],[nom]],tableau_1[montant]&amp;"_"&amp;tableau_1[nom],1,0),"unique")</f>
        <v xml:space="preserve">19 685 000_EUROFINS SCIENTIFIC  </v>
      </c>
      <c r="P54" t="str">
        <f t="array" ref="P54">IFERROR(INDEX(tableau_1[nom],SMALL(IF(tableau_1[Colonne1]="unique",ROW($1:$125)),ROWS($1:53))),"")</f>
        <v/>
      </c>
      <c r="Q54" s="26" t="str">
        <f t="array" ref="Q54">IFERROR(INDEX(tableau_1[montant],SMALL(IF(tableau_1[Colonne1]&lt;&gt;"unique",ROW($1:$125)),ROWS($1:53))),"")</f>
        <v>19 100 000</v>
      </c>
      <c r="V54" s="27" t="str">
        <f t="array" ref="V54">IFERROR(INDEX(tableau_2[nom],SMALL(IF(tableau_2[Colonne1]="unique",ROW($1:$111)),ROWS($1:50))),"")</f>
        <v/>
      </c>
      <c r="W54" s="27" t="str">
        <f t="array" ref="W54">IFERROR(INDEX(tableau_2[montant],SMALL(IF(tableau_2[Colonne1]="unique",ROW($1:$111)),ROWS($1:50))),"")</f>
        <v/>
      </c>
      <c r="AD54" t="str">
        <f t="array" ref="AD54">IFERROR(INDEX(tableau_1[nom],SMALL(IF(tableau_1[Colonne1]="unique",ROW($1:$125)),ROWS($1:50))),"")</f>
        <v/>
      </c>
      <c r="AE54" t="str">
        <f t="array" ref="AE54">IFERROR(INDEX(tableau_1[montant],SMALL(IF(tableau_1[Colonne1]="unique",ROW($1:$125)),ROWS($1:50))),"")</f>
        <v/>
      </c>
      <c r="AF54" s="1" t="str">
        <f t="array" ref="AF54">IFERROR(INDEX(tableau_1[maturité],SMALL(IF(tableau_1[Colonne1]="unique",ROW($1:$125)),ROWS($1:50))),"")</f>
        <v/>
      </c>
      <c r="AG54" t="str">
        <f ca="1">IF(tableau_4[[#This Row],[Column9]]&lt;TODAY(),"Mur","")</f>
        <v/>
      </c>
      <c r="AJ54" t="str">
        <f ca="1">IF(tableau_4[[#This Row],[Column9]]&lt;TODAY(),"","Vendu")</f>
        <v>Vendu</v>
      </c>
    </row>
    <row r="55" spans="2:36" x14ac:dyDescent="0.25">
      <c r="B55" t="s">
        <v>411</v>
      </c>
      <c r="C55" t="s">
        <v>446</v>
      </c>
      <c r="D55" t="s">
        <v>164</v>
      </c>
      <c r="E55" s="1">
        <v>46161</v>
      </c>
      <c r="F55" t="str">
        <f t="array" ref="F55">IFERROR(VLOOKUP(tableau_1[[#This Row],[montant]]&amp;"_"&amp;tableau_1[[#This Row],[nom]],tableau_2[montant]&amp;"_"&amp;tableau_2[nom],1,0),"unique")</f>
        <v>unique</v>
      </c>
      <c r="I55" t="s">
        <v>54</v>
      </c>
      <c r="J55" t="s">
        <v>182</v>
      </c>
      <c r="K55" t="s">
        <v>183</v>
      </c>
      <c r="L55" s="1">
        <v>44217</v>
      </c>
      <c r="M55" t="str">
        <f t="array" ref="M55">IFERROR(VLOOKUP(tableau_2[[#This Row],[montant]]&amp;"_"&amp;tableau_2[[#This Row],[nom]],tableau_1[montant]&amp;"_"&amp;tableau_1[nom],1,0),"unique")</f>
        <v xml:space="preserve">18 426 000_FGA CAPITAL IRELAND PLC  </v>
      </c>
      <c r="P55" t="str">
        <f t="array" ref="P55">IFERROR(INDEX(tableau_1[nom],SMALL(IF(tableau_1[Colonne1]="unique",ROW($1:$125)),ROWS($1:54))),"")</f>
        <v/>
      </c>
      <c r="Q55" s="26" t="str">
        <f t="array" ref="Q55">IFERROR(INDEX(tableau_1[montant],SMALL(IF(tableau_1[Colonne1]&lt;&gt;"unique",ROW($1:$125)),ROWS($1:54))),"")</f>
        <v>72 542 000</v>
      </c>
      <c r="V55" s="27" t="str">
        <f t="array" ref="V55">IFERROR(INDEX(tableau_2[nom],SMALL(IF(tableau_2[Colonne1]="unique",ROW($1:$111)),ROWS($1:51))),"")</f>
        <v/>
      </c>
      <c r="W55" s="27" t="str">
        <f t="array" ref="W55">IFERROR(INDEX(tableau_2[montant],SMALL(IF(tableau_2[Colonne1]="unique",ROW($1:$111)),ROWS($1:51))),"")</f>
        <v/>
      </c>
      <c r="AD55" t="str">
        <f t="array" ref="AD55">IFERROR(INDEX(tableau_1[nom],SMALL(IF(tableau_1[Colonne1]="unique",ROW($1:$125)),ROWS($1:51))),"")</f>
        <v/>
      </c>
      <c r="AE55" t="str">
        <f t="array" ref="AE55">IFERROR(INDEX(tableau_1[montant],SMALL(IF(tableau_1[Colonne1]="unique",ROW($1:$125)),ROWS($1:51))),"")</f>
        <v/>
      </c>
      <c r="AF55" s="1" t="str">
        <f t="array" ref="AF55">IFERROR(INDEX(tableau_1[maturité],SMALL(IF(tableau_1[Colonne1]="unique",ROW($1:$125)),ROWS($1:51))),"")</f>
        <v/>
      </c>
      <c r="AG55" t="str">
        <f ca="1">IF(tableau_4[[#This Row],[Column9]]&lt;TODAY(),"Mur","")</f>
        <v/>
      </c>
      <c r="AJ55" t="str">
        <f ca="1">IF(tableau_4[[#This Row],[Column9]]&lt;TODAY(),"","Vendu")</f>
        <v>Vendu</v>
      </c>
    </row>
    <row r="56" spans="2:36" x14ac:dyDescent="0.25">
      <c r="B56" t="s">
        <v>46</v>
      </c>
      <c r="C56" t="s">
        <v>174</v>
      </c>
      <c r="D56" t="s">
        <v>175</v>
      </c>
      <c r="E56" s="1">
        <v>42904</v>
      </c>
      <c r="F56" t="str">
        <f t="array" ref="F56">IFERROR(VLOOKUP(tableau_1[[#This Row],[montant]]&amp;"_"&amp;tableau_1[[#This Row],[nom]],tableau_2[montant]&amp;"_"&amp;tableau_2[nom],1,0),"unique")</f>
        <v xml:space="preserve">30 600 000_DNO ASA  </v>
      </c>
      <c r="I56" t="s">
        <v>55</v>
      </c>
      <c r="J56" t="s">
        <v>182</v>
      </c>
      <c r="K56" t="s">
        <v>184</v>
      </c>
      <c r="L56" s="1">
        <v>43938</v>
      </c>
      <c r="M56" t="str">
        <f t="array" ref="M56">IFERROR(VLOOKUP(tableau_2[[#This Row],[montant]]&amp;"_"&amp;tableau_2[[#This Row],[nom]],tableau_1[montant]&amp;"_"&amp;tableau_1[nom],1,0),"unique")</f>
        <v xml:space="preserve">39 337 000_FGA CAPITAL IRELAND PLC  </v>
      </c>
      <c r="P56" t="str">
        <f t="array" ref="P56">IFERROR(INDEX(tableau_1[nom],SMALL(IF(tableau_1[Colonne1]="unique",ROW($1:$125)),ROWS($1:55))),"")</f>
        <v/>
      </c>
      <c r="Q56" s="26" t="str">
        <f t="array" ref="Q56">IFERROR(INDEX(tableau_1[montant],SMALL(IF(tableau_1[Colonne1]&lt;&gt;"unique",ROW($1:$125)),ROWS($1:55))),"")</f>
        <v>66 790 000</v>
      </c>
      <c r="V56" s="27" t="str">
        <f t="array" ref="V56">IFERROR(INDEX(tableau_2[nom],SMALL(IF(tableau_2[Colonne1]="unique",ROW($1:$111)),ROWS($1:52))),"")</f>
        <v/>
      </c>
      <c r="W56" s="27" t="str">
        <f t="array" ref="W56">IFERROR(INDEX(tableau_2[montant],SMALL(IF(tableau_2[Colonne1]="unique",ROW($1:$111)),ROWS($1:52))),"")</f>
        <v/>
      </c>
      <c r="AD56" t="str">
        <f t="array" ref="AD56">IFERROR(INDEX(tableau_1[nom],SMALL(IF(tableau_1[Colonne1]="unique",ROW($1:$125)),ROWS($1:52))),"")</f>
        <v/>
      </c>
      <c r="AE56" t="str">
        <f t="array" ref="AE56">IFERROR(INDEX(tableau_1[montant],SMALL(IF(tableau_1[Colonne1]="unique",ROW($1:$125)),ROWS($1:52))),"")</f>
        <v/>
      </c>
      <c r="AF56" s="1" t="str">
        <f t="array" ref="AF56">IFERROR(INDEX(tableau_1[maturité],SMALL(IF(tableau_1[Colonne1]="unique",ROW($1:$125)),ROWS($1:52))),"")</f>
        <v/>
      </c>
      <c r="AG56" t="str">
        <f ca="1">IF(tableau_4[[#This Row],[Column9]]&lt;TODAY(),"Mur","")</f>
        <v/>
      </c>
      <c r="AJ56" t="str">
        <f ca="1">IF(tableau_4[[#This Row],[Column9]]&lt;TODAY(),"","Vendu")</f>
        <v>Vendu</v>
      </c>
    </row>
    <row r="57" spans="2:36" x14ac:dyDescent="0.25">
      <c r="B57" t="s">
        <v>47</v>
      </c>
      <c r="C57" t="s">
        <v>176</v>
      </c>
      <c r="D57" t="s">
        <v>177</v>
      </c>
      <c r="E57" s="1">
        <v>44666</v>
      </c>
      <c r="F57" t="str">
        <f t="array" ref="F57">IFERROR(VLOOKUP(tableau_1[[#This Row],[montant]]&amp;"_"&amp;tableau_1[[#This Row],[nom]],tableau_2[montant]&amp;"_"&amp;tableau_2[nom],1,0),"unique")</f>
        <v xml:space="preserve">32 052 000_EBAY INC  </v>
      </c>
      <c r="I57" t="s">
        <v>56</v>
      </c>
      <c r="J57" t="s">
        <v>182</v>
      </c>
      <c r="K57" t="s">
        <v>185</v>
      </c>
      <c r="L57" s="1">
        <v>43761</v>
      </c>
      <c r="M57" t="str">
        <f t="array" ref="M57">IFERROR(VLOOKUP(tableau_2[[#This Row],[montant]]&amp;"_"&amp;tableau_2[[#This Row],[nom]],tableau_1[montant]&amp;"_"&amp;tableau_1[nom],1,0),"unique")</f>
        <v xml:space="preserve">27 589 000_FGA CAPITAL IRELAND PLC  </v>
      </c>
      <c r="P57" t="str">
        <f t="array" ref="P57">IFERROR(INDEX(tableau_1[nom],SMALL(IF(tableau_1[Colonne1]="unique",ROW($1:$125)),ROWS($1:56))),"")</f>
        <v/>
      </c>
      <c r="Q57" s="26" t="str">
        <f t="array" ref="Q57">IFERROR(INDEX(tableau_1[montant],SMALL(IF(tableau_1[Colonne1]&lt;&gt;"unique",ROW($1:$125)),ROWS($1:56))),"")</f>
        <v>24 750 000</v>
      </c>
      <c r="V57" s="27" t="str">
        <f t="array" ref="V57">IFERROR(INDEX(tableau_2[nom],SMALL(IF(tableau_2[Colonne1]="unique",ROW($1:$111)),ROWS($1:53))),"")</f>
        <v/>
      </c>
      <c r="W57" s="27" t="str">
        <f t="array" ref="W57">IFERROR(INDEX(tableau_2[montant],SMALL(IF(tableau_2[Colonne1]="unique",ROW($1:$111)),ROWS($1:53))),"")</f>
        <v/>
      </c>
      <c r="AD57" t="str">
        <f t="array" ref="AD57">IFERROR(INDEX(tableau_1[nom],SMALL(IF(tableau_1[Colonne1]="unique",ROW($1:$125)),ROWS($1:53))),"")</f>
        <v/>
      </c>
      <c r="AE57" t="str">
        <f t="array" ref="AE57">IFERROR(INDEX(tableau_1[montant],SMALL(IF(tableau_1[Colonne1]="unique",ROW($1:$125)),ROWS($1:53))),"")</f>
        <v/>
      </c>
      <c r="AF57" s="1" t="str">
        <f t="array" ref="AF57">IFERROR(INDEX(tableau_1[maturité],SMALL(IF(tableau_1[Colonne1]="unique",ROW($1:$125)),ROWS($1:53))),"")</f>
        <v/>
      </c>
      <c r="AG57" t="str">
        <f ca="1">IF(tableau_4[[#This Row],[Column9]]&lt;TODAY(),"Mur","")</f>
        <v/>
      </c>
      <c r="AJ57" t="str">
        <f ca="1">IF(tableau_4[[#This Row],[Column9]]&lt;TODAY(),"","Vendu")</f>
        <v>Vendu</v>
      </c>
    </row>
    <row r="58" spans="2:36" x14ac:dyDescent="0.25">
      <c r="B58" t="s">
        <v>48</v>
      </c>
      <c r="C58" t="s">
        <v>176</v>
      </c>
      <c r="D58" t="s">
        <v>5</v>
      </c>
      <c r="E58" s="1">
        <v>44348</v>
      </c>
      <c r="F58" t="str">
        <f t="array" ref="F58">IFERROR(VLOOKUP(tableau_1[[#This Row],[montant]]&amp;"_"&amp;tableau_1[[#This Row],[nom]],tableau_2[montant]&amp;"_"&amp;tableau_2[nom],1,0),"unique")</f>
        <v xml:space="preserve">8 726 000_EBAY INC  </v>
      </c>
      <c r="I58" t="s">
        <v>57</v>
      </c>
      <c r="J58" t="s">
        <v>182</v>
      </c>
      <c r="K58" t="s">
        <v>144</v>
      </c>
      <c r="L58" s="1">
        <v>43572</v>
      </c>
      <c r="M58" t="str">
        <f t="array" ref="M58">IFERROR(VLOOKUP(tableau_2[[#This Row],[montant]]&amp;"_"&amp;tableau_2[[#This Row],[nom]],tableau_1[montant]&amp;"_"&amp;tableau_1[nom],1,0),"unique")</f>
        <v xml:space="preserve">32 206 000_FGA CAPITAL IRELAND PLC  </v>
      </c>
      <c r="P58" t="str">
        <f t="array" ref="P58">IFERROR(INDEX(tableau_1[nom],SMALL(IF(tableau_1[Colonne1]="unique",ROW($1:$125)),ROWS($1:57))),"")</f>
        <v/>
      </c>
      <c r="Q58" s="26" t="str">
        <f t="array" ref="Q58">IFERROR(INDEX(tableau_1[montant],SMALL(IF(tableau_1[Colonne1]&lt;&gt;"unique",ROW($1:$125)),ROWS($1:57))),"")</f>
        <v>51 107 000</v>
      </c>
      <c r="V58" s="27" t="str">
        <f t="array" ref="V58">IFERROR(INDEX(tableau_2[nom],SMALL(IF(tableau_2[Colonne1]="unique",ROW($1:$111)),ROWS($1:54))),"")</f>
        <v/>
      </c>
      <c r="W58" s="27" t="str">
        <f t="array" ref="W58">IFERROR(INDEX(tableau_2[montant],SMALL(IF(tableau_2[Colonne1]="unique",ROW($1:$111)),ROWS($1:54))),"")</f>
        <v/>
      </c>
      <c r="AD58" t="str">
        <f t="array" ref="AD58">IFERROR(INDEX(tableau_1[nom],SMALL(IF(tableau_1[Colonne1]="unique",ROW($1:$125)),ROWS($1:54))),"")</f>
        <v/>
      </c>
      <c r="AE58" t="str">
        <f t="array" ref="AE58">IFERROR(INDEX(tableau_1[montant],SMALL(IF(tableau_1[Colonne1]="unique",ROW($1:$125)),ROWS($1:54))),"")</f>
        <v/>
      </c>
      <c r="AF58" s="1" t="str">
        <f t="array" ref="AF58">IFERROR(INDEX(tableau_1[maturité],SMALL(IF(tableau_1[Colonne1]="unique",ROW($1:$125)),ROWS($1:54))),"")</f>
        <v/>
      </c>
      <c r="AG58" t="str">
        <f ca="1">IF(tableau_4[[#This Row],[Column9]]&lt;TODAY(),"Mur","")</f>
        <v/>
      </c>
      <c r="AJ58" t="str">
        <f ca="1">IF(tableau_4[[#This Row],[Column9]]&lt;TODAY(),"","Vendu")</f>
        <v>Vendu</v>
      </c>
    </row>
    <row r="59" spans="2:36" x14ac:dyDescent="0.25">
      <c r="B59" t="s">
        <v>412</v>
      </c>
      <c r="C59" t="s">
        <v>176</v>
      </c>
      <c r="D59" t="s">
        <v>128</v>
      </c>
      <c r="E59" s="1">
        <v>45413</v>
      </c>
      <c r="F59" t="str">
        <f t="array" ref="F59">IFERROR(VLOOKUP(tableau_1[[#This Row],[montant]]&amp;"_"&amp;tableau_1[[#This Row],[nom]],tableau_2[montant]&amp;"_"&amp;tableau_2[nom],1,0),"unique")</f>
        <v>unique</v>
      </c>
      <c r="I59" t="s">
        <v>58</v>
      </c>
      <c r="J59" t="s">
        <v>182</v>
      </c>
      <c r="K59" t="s">
        <v>142</v>
      </c>
      <c r="L59" s="1">
        <v>43390</v>
      </c>
      <c r="M59" t="str">
        <f t="array" ref="M59">IFERROR(VLOOKUP(tableau_2[[#This Row],[montant]]&amp;"_"&amp;tableau_2[[#This Row],[nom]],tableau_1[montant]&amp;"_"&amp;tableau_1[nom],1,0),"unique")</f>
        <v xml:space="preserve">26 988 000_FGA CAPITAL IRELAND PLC  </v>
      </c>
      <c r="P59" t="str">
        <f t="array" ref="P59">IFERROR(INDEX(tableau_1[nom],SMALL(IF(tableau_1[Colonne1]="unique",ROW($1:$125)),ROWS($1:58))),"")</f>
        <v/>
      </c>
      <c r="Q59" s="26" t="str">
        <f t="array" ref="Q59">IFERROR(INDEX(tableau_1[montant],SMALL(IF(tableau_1[Colonne1]&lt;&gt;"unique",ROW($1:$125)),ROWS($1:58))),"")</f>
        <v>70 188 000</v>
      </c>
      <c r="V59" s="27" t="str">
        <f t="array" ref="V59">IFERROR(INDEX(tableau_2[nom],SMALL(IF(tableau_2[Colonne1]="unique",ROW($1:$111)),ROWS($1:55))),"")</f>
        <v/>
      </c>
      <c r="W59" s="27" t="str">
        <f t="array" ref="W59">IFERROR(INDEX(tableau_2[montant],SMALL(IF(tableau_2[Colonne1]="unique",ROW($1:$111)),ROWS($1:55))),"")</f>
        <v/>
      </c>
      <c r="AD59" t="str">
        <f t="array" ref="AD59">IFERROR(INDEX(tableau_1[nom],SMALL(IF(tableau_1[Colonne1]="unique",ROW($1:$125)),ROWS($1:55))),"")</f>
        <v/>
      </c>
      <c r="AE59" t="str">
        <f t="array" ref="AE59">IFERROR(INDEX(tableau_1[montant],SMALL(IF(tableau_1[Colonne1]="unique",ROW($1:$125)),ROWS($1:55))),"")</f>
        <v/>
      </c>
      <c r="AF59" s="1" t="str">
        <f t="array" ref="AF59">IFERROR(INDEX(tableau_1[maturité],SMALL(IF(tableau_1[Colonne1]="unique",ROW($1:$125)),ROWS($1:55))),"")</f>
        <v/>
      </c>
      <c r="AG59" t="str">
        <f ca="1">IF(tableau_4[[#This Row],[Column9]]&lt;TODAY(),"Mur","")</f>
        <v/>
      </c>
      <c r="AJ59" t="str">
        <f ca="1">IF(tableau_4[[#This Row],[Column9]]&lt;TODAY(),"","Vendu")</f>
        <v>Vendu</v>
      </c>
    </row>
    <row r="60" spans="2:36" x14ac:dyDescent="0.25">
      <c r="B60" t="s">
        <v>50</v>
      </c>
      <c r="C60" t="s">
        <v>176</v>
      </c>
      <c r="D60" t="s">
        <v>178</v>
      </c>
      <c r="E60" s="1">
        <v>44601</v>
      </c>
      <c r="F60" t="str">
        <f t="array" ref="F60">IFERROR(VLOOKUP(tableau_1[[#This Row],[montant]]&amp;"_"&amp;tableau_1[[#This Row],[nom]],tableau_2[montant]&amp;"_"&amp;tableau_2[nom],1,0),"unique")</f>
        <v xml:space="preserve">62 583 000_EBAY INC  </v>
      </c>
      <c r="I60" t="s">
        <v>59</v>
      </c>
      <c r="J60" t="s">
        <v>186</v>
      </c>
      <c r="K60" t="s">
        <v>145</v>
      </c>
      <c r="L60" s="1">
        <v>42660</v>
      </c>
      <c r="M60" t="str">
        <f t="array" ref="M60">IFERROR(VLOOKUP(tableau_2[[#This Row],[montant]]&amp;"_"&amp;tableau_2[[#This Row],[nom]],tableau_1[montant]&amp;"_"&amp;tableau_1[nom],1,0),"unique")</f>
        <v xml:space="preserve">29 095 000_FIAT  </v>
      </c>
      <c r="P60" t="str">
        <f t="array" ref="P60">IFERROR(INDEX(tableau_1[nom],SMALL(IF(tableau_1[Colonne1]="unique",ROW($1:$125)),ROWS($1:59))),"")</f>
        <v/>
      </c>
      <c r="Q60" s="26" t="str">
        <f t="array" ref="Q60">IFERROR(INDEX(tableau_1[montant],SMALL(IF(tableau_1[Colonne1]&lt;&gt;"unique",ROW($1:$125)),ROWS($1:59))),"")</f>
        <v>67 771 000</v>
      </c>
      <c r="V60" s="27" t="str">
        <f t="array" ref="V60">IFERROR(INDEX(tableau_2[nom],SMALL(IF(tableau_2[Colonne1]="unique",ROW($1:$111)),ROWS($1:56))),"")</f>
        <v/>
      </c>
      <c r="W60" s="27" t="str">
        <f t="array" ref="W60">IFERROR(INDEX(tableau_2[montant],SMALL(IF(tableau_2[Colonne1]="unique",ROW($1:$111)),ROWS($1:56))),"")</f>
        <v/>
      </c>
      <c r="AD60" t="str">
        <f t="array" ref="AD60">IFERROR(INDEX(tableau_1[nom],SMALL(IF(tableau_1[Colonne1]="unique",ROW($1:$125)),ROWS($1:56))),"")</f>
        <v/>
      </c>
      <c r="AE60" t="str">
        <f t="array" ref="AE60">IFERROR(INDEX(tableau_1[montant],SMALL(IF(tableau_1[Colonne1]="unique",ROW($1:$125)),ROWS($1:56))),"")</f>
        <v/>
      </c>
      <c r="AF60" s="1" t="str">
        <f t="array" ref="AF60">IFERROR(INDEX(tableau_1[maturité],SMALL(IF(tableau_1[Colonne1]="unique",ROW($1:$125)),ROWS($1:56))),"")</f>
        <v/>
      </c>
      <c r="AG60" t="str">
        <f ca="1">IF(tableau_4[[#This Row],[Column9]]&lt;TODAY(),"Mur","")</f>
        <v/>
      </c>
      <c r="AJ60" t="str">
        <f ca="1">IF(tableau_4[[#This Row],[Column9]]&lt;TODAY(),"","Vendu")</f>
        <v>Vendu</v>
      </c>
    </row>
    <row r="61" spans="2:36" x14ac:dyDescent="0.25">
      <c r="B61" t="s">
        <v>413</v>
      </c>
      <c r="C61" t="s">
        <v>447</v>
      </c>
      <c r="D61" t="s">
        <v>156</v>
      </c>
      <c r="E61" s="1">
        <v>42719</v>
      </c>
      <c r="F61" t="str">
        <f t="array" ref="F61">IFERROR(VLOOKUP(tableau_1[[#This Row],[montant]]&amp;"_"&amp;tableau_1[[#This Row],[nom]],tableau_2[montant]&amp;"_"&amp;tableau_2[nom],1,0),"unique")</f>
        <v>unique</v>
      </c>
      <c r="I61" t="s">
        <v>60</v>
      </c>
      <c r="J61" t="s">
        <v>187</v>
      </c>
      <c r="K61" t="s">
        <v>126</v>
      </c>
      <c r="L61" s="1">
        <v>42870</v>
      </c>
      <c r="M61" t="str">
        <f t="array" ref="M61">IFERROR(VLOOKUP(tableau_2[[#This Row],[montant]]&amp;"_"&amp;tableau_2[[#This Row],[nom]],tableau_1[montant]&amp;"_"&amp;tableau_1[nom],1,0),"unique")</f>
        <v xml:space="preserve">500 000_FIRST QUANTUM MINERALS LTD  </v>
      </c>
      <c r="P61" t="str">
        <f t="array" ref="P61">IFERROR(INDEX(tableau_1[nom],SMALL(IF(tableau_1[Colonne1]="unique",ROW($1:$125)),ROWS($1:60))),"")</f>
        <v/>
      </c>
      <c r="Q61" s="26" t="str">
        <f t="array" ref="Q61">IFERROR(INDEX(tableau_1[montant],SMALL(IF(tableau_1[Colonne1]&lt;&gt;"unique",ROW($1:$125)),ROWS($1:60))),"")</f>
        <v>47 486 000</v>
      </c>
      <c r="V61" s="27" t="str">
        <f t="array" ref="V61">IFERROR(INDEX(tableau_2[nom],SMALL(IF(tableau_2[Colonne1]="unique",ROW($1:$111)),ROWS($1:57))),"")</f>
        <v/>
      </c>
      <c r="W61" s="27" t="str">
        <f t="array" ref="W61">IFERROR(INDEX(tableau_2[montant],SMALL(IF(tableau_2[Colonne1]="unique",ROW($1:$111)),ROWS($1:57))),"")</f>
        <v/>
      </c>
      <c r="AD61" t="str">
        <f t="array" ref="AD61">IFERROR(INDEX(tableau_1[nom],SMALL(IF(tableau_1[Colonne1]="unique",ROW($1:$125)),ROWS($1:57))),"")</f>
        <v/>
      </c>
      <c r="AE61" t="str">
        <f t="array" ref="AE61">IFERROR(INDEX(tableau_1[montant],SMALL(IF(tableau_1[Colonne1]="unique",ROW($1:$125)),ROWS($1:57))),"")</f>
        <v/>
      </c>
      <c r="AF61" s="1" t="str">
        <f t="array" ref="AF61">IFERROR(INDEX(tableau_1[maturité],SMALL(IF(tableau_1[Colonne1]="unique",ROW($1:$125)),ROWS($1:57))),"")</f>
        <v/>
      </c>
      <c r="AG61" t="str">
        <f ca="1">IF(tableau_4[[#This Row],[Column9]]&lt;TODAY(),"Mur","")</f>
        <v/>
      </c>
      <c r="AJ61" t="str">
        <f ca="1">IF(tableau_4[[#This Row],[Column9]]&lt;TODAY(),"","Vendu")</f>
        <v>Vendu</v>
      </c>
    </row>
    <row r="62" spans="2:36" x14ac:dyDescent="0.25">
      <c r="B62" t="s">
        <v>51</v>
      </c>
      <c r="C62" t="s">
        <v>179</v>
      </c>
      <c r="D62" t="s">
        <v>180</v>
      </c>
      <c r="E62" s="1">
        <v>44588</v>
      </c>
      <c r="F62" t="str">
        <f t="array" ref="F62">IFERROR(VLOOKUP(tableau_1[[#This Row],[montant]]&amp;"_"&amp;tableau_1[[#This Row],[nom]],tableau_2[montant]&amp;"_"&amp;tableau_2[nom],1,0),"unique")</f>
        <v xml:space="preserve">16 077 000_EUROFINS SCIENTIFIC  </v>
      </c>
      <c r="I62" t="s">
        <v>61</v>
      </c>
      <c r="J62" t="s">
        <v>188</v>
      </c>
      <c r="K62" t="s">
        <v>141</v>
      </c>
      <c r="L62" s="1">
        <v>43067</v>
      </c>
      <c r="M62" t="str">
        <f t="array" ref="M62">IFERROR(VLOOKUP(tableau_2[[#This Row],[montant]]&amp;"_"&amp;tableau_2[[#This Row],[nom]],tableau_1[montant]&amp;"_"&amp;tableau_1[nom],1,0),"unique")</f>
        <v xml:space="preserve">19 900 000_FONCIERE LYONNAISE  </v>
      </c>
      <c r="P62" t="str">
        <f t="array" ref="P62">IFERROR(INDEX(tableau_1[nom],SMALL(IF(tableau_1[Colonne1]="unique",ROW($1:$125)),ROWS($1:61))),"")</f>
        <v/>
      </c>
      <c r="Q62" s="26" t="str">
        <f t="array" ref="Q62">IFERROR(INDEX(tableau_1[montant],SMALL(IF(tableau_1[Colonne1]&lt;&gt;"unique",ROW($1:$125)),ROWS($1:61))),"")</f>
        <v>72 233 000</v>
      </c>
      <c r="V62" s="27" t="str">
        <f t="array" ref="V62">IFERROR(INDEX(tableau_2[nom],SMALL(IF(tableau_2[Colonne1]="unique",ROW($1:$111)),ROWS($1:58))),"")</f>
        <v/>
      </c>
      <c r="W62" s="27" t="str">
        <f t="array" ref="W62">IFERROR(INDEX(tableau_2[montant],SMALL(IF(tableau_2[Colonne1]="unique",ROW($1:$111)),ROWS($1:58))),"")</f>
        <v/>
      </c>
      <c r="AD62" t="str">
        <f t="array" ref="AD62">IFERROR(INDEX(tableau_1[nom],SMALL(IF(tableau_1[Colonne1]="unique",ROW($1:$125)),ROWS($1:58))),"")</f>
        <v/>
      </c>
      <c r="AE62" t="str">
        <f t="array" ref="AE62">IFERROR(INDEX(tableau_1[montant],SMALL(IF(tableau_1[Colonne1]="unique",ROW($1:$125)),ROWS($1:58))),"")</f>
        <v/>
      </c>
      <c r="AF62" s="1" t="str">
        <f t="array" ref="AF62">IFERROR(INDEX(tableau_1[maturité],SMALL(IF(tableau_1[Colonne1]="unique",ROW($1:$125)),ROWS($1:58))),"")</f>
        <v/>
      </c>
      <c r="AG62" t="str">
        <f ca="1">IF(tableau_4[[#This Row],[Column9]]&lt;TODAY(),"Mur","")</f>
        <v/>
      </c>
      <c r="AJ62" t="str">
        <f ca="1">IF(tableau_4[[#This Row],[Column9]]&lt;TODAY(),"","Vendu")</f>
        <v>Vendu</v>
      </c>
    </row>
    <row r="63" spans="2:36" x14ac:dyDescent="0.25">
      <c r="B63" t="s">
        <v>52</v>
      </c>
      <c r="C63" t="s">
        <v>179</v>
      </c>
      <c r="D63" t="s">
        <v>133</v>
      </c>
      <c r="E63" s="1">
        <v>44864</v>
      </c>
      <c r="F63" t="str">
        <f t="array" ref="F63">IFERROR(VLOOKUP(tableau_1[[#This Row],[montant]]&amp;"_"&amp;tableau_1[[#This Row],[nom]],tableau_2[montant]&amp;"_"&amp;tableau_2[nom],1,0),"unique")</f>
        <v xml:space="preserve">10 359 000_EUROFINS SCIENTIFIC  </v>
      </c>
      <c r="I63" t="s">
        <v>62</v>
      </c>
      <c r="J63" t="s">
        <v>189</v>
      </c>
      <c r="K63" t="s">
        <v>190</v>
      </c>
      <c r="L63" s="1">
        <v>42671</v>
      </c>
      <c r="M63" t="str">
        <f t="array" ref="M63">IFERROR(VLOOKUP(tableau_2[[#This Row],[montant]]&amp;"_"&amp;tableau_2[[#This Row],[nom]],tableau_1[montant]&amp;"_"&amp;tableau_1[nom],1,0),"unique")</f>
        <v xml:space="preserve">41 600 000_GENEL ENERGY  </v>
      </c>
      <c r="P63" t="str">
        <f t="array" ref="P63">IFERROR(INDEX(tableau_1[nom],SMALL(IF(tableau_1[Colonne1]="unique",ROW($1:$125)),ROWS($1:62))),"")</f>
        <v/>
      </c>
      <c r="Q63" s="26" t="str">
        <f t="array" ref="Q63">IFERROR(INDEX(tableau_1[montant],SMALL(IF(tableau_1[Colonne1]&lt;&gt;"unique",ROW($1:$125)),ROWS($1:62))),"")</f>
        <v>113 899 000</v>
      </c>
      <c r="V63" s="27" t="str">
        <f t="array" ref="V63">IFERROR(INDEX(tableau_2[nom],SMALL(IF(tableau_2[Colonne1]="unique",ROW($1:$111)),ROWS($1:59))),"")</f>
        <v/>
      </c>
      <c r="W63" s="27" t="str">
        <f t="array" ref="W63">IFERROR(INDEX(tableau_2[montant],SMALL(IF(tableau_2[Colonne1]="unique",ROW($1:$111)),ROWS($1:59))),"")</f>
        <v/>
      </c>
      <c r="AD63" t="str">
        <f t="array" ref="AD63">IFERROR(INDEX(tableau_1[nom],SMALL(IF(tableau_1[Colonne1]="unique",ROW($1:$125)),ROWS($1:59))),"")</f>
        <v/>
      </c>
      <c r="AE63" t="str">
        <f t="array" ref="AE63">IFERROR(INDEX(tableau_1[montant],SMALL(IF(tableau_1[Colonne1]="unique",ROW($1:$125)),ROWS($1:59))),"")</f>
        <v/>
      </c>
      <c r="AF63" s="1" t="str">
        <f t="array" ref="AF63">IFERROR(INDEX(tableau_1[maturité],SMALL(IF(tableau_1[Colonne1]="unique",ROW($1:$125)),ROWS($1:59))),"")</f>
        <v/>
      </c>
      <c r="AG63" t="str">
        <f ca="1">IF(tableau_4[[#This Row],[Column9]]&lt;TODAY(),"Mur","")</f>
        <v/>
      </c>
      <c r="AJ63" t="str">
        <f ca="1">IF(tableau_4[[#This Row],[Column9]]&lt;TODAY(),"","Vendu")</f>
        <v>Vendu</v>
      </c>
    </row>
    <row r="64" spans="2:36" x14ac:dyDescent="0.25">
      <c r="B64" t="s">
        <v>53</v>
      </c>
      <c r="C64" t="s">
        <v>179</v>
      </c>
      <c r="D64" s="3" t="s">
        <v>181</v>
      </c>
      <c r="E64" s="1">
        <v>45045</v>
      </c>
      <c r="F64" t="str">
        <f t="array" ref="F64">IFERROR(VLOOKUP(tableau_1[[#This Row],[montant]]&amp;"_"&amp;tableau_1[[#This Row],[nom]],tableau_2[montant]&amp;"_"&amp;tableau_2[nom],1,0),"unique")</f>
        <v xml:space="preserve">19 685 000_EUROFINS SCIENTIFIC  </v>
      </c>
      <c r="I64" t="s">
        <v>63</v>
      </c>
      <c r="J64" t="s">
        <v>191</v>
      </c>
      <c r="K64" t="s">
        <v>192</v>
      </c>
      <c r="L64" s="1">
        <v>43719</v>
      </c>
      <c r="M64" t="str">
        <f t="array" ref="M64">IFERROR(VLOOKUP(tableau_2[[#This Row],[montant]]&amp;"_"&amp;tableau_2[[#This Row],[nom]],tableau_1[montant]&amp;"_"&amp;tableau_1[nom],1,0),"unique")</f>
        <v xml:space="preserve">26 055 000_IBERDROLA  </v>
      </c>
      <c r="P64" t="str">
        <f t="array" ref="P64">IFERROR(INDEX(tableau_1[nom],SMALL(IF(tableau_1[Colonne1]="unique",ROW($1:$125)),ROWS($1:63))),"")</f>
        <v/>
      </c>
      <c r="Q64" s="26" t="str">
        <f t="array" ref="Q64">IFERROR(INDEX(tableau_1[montant],SMALL(IF(tableau_1[Colonne1]&lt;&gt;"unique",ROW($1:$125)),ROWS($1:63))),"")</f>
        <v>47 372 740</v>
      </c>
      <c r="V64" s="27" t="str">
        <f t="array" ref="V64">IFERROR(INDEX(tableau_2[nom],SMALL(IF(tableau_2[Colonne1]="unique",ROW($1:$111)),ROWS($1:60))),"")</f>
        <v/>
      </c>
      <c r="W64" s="27" t="str">
        <f t="array" ref="W64">IFERROR(INDEX(tableau_2[montant],SMALL(IF(tableau_2[Colonne1]="unique",ROW($1:$111)),ROWS($1:60))),"")</f>
        <v/>
      </c>
      <c r="AD64" t="str">
        <f t="array" ref="AD64">IFERROR(INDEX(tableau_1[nom],SMALL(IF(tableau_1[Colonne1]="unique",ROW($1:$125)),ROWS($1:60))),"")</f>
        <v/>
      </c>
      <c r="AE64" t="str">
        <f t="array" ref="AE64">IFERROR(INDEX(tableau_1[montant],SMALL(IF(tableau_1[Colonne1]="unique",ROW($1:$125)),ROWS($1:60))),"")</f>
        <v/>
      </c>
      <c r="AF64" s="1" t="str">
        <f t="array" ref="AF64">IFERROR(INDEX(tableau_1[maturité],SMALL(IF(tableau_1[Colonne1]="unique",ROW($1:$125)),ROWS($1:60))),"")</f>
        <v/>
      </c>
      <c r="AG64" t="str">
        <f ca="1">IF(tableau_4[[#This Row],[Column9]]&lt;TODAY(),"Mur","")</f>
        <v/>
      </c>
      <c r="AJ64" t="str">
        <f ca="1">IF(tableau_4[[#This Row],[Column9]]&lt;TODAY(),"","Vendu")</f>
        <v>Vendu</v>
      </c>
    </row>
    <row r="65" spans="2:36" x14ac:dyDescent="0.25">
      <c r="B65" t="s">
        <v>414</v>
      </c>
      <c r="C65" t="s">
        <v>448</v>
      </c>
      <c r="D65" t="s">
        <v>449</v>
      </c>
      <c r="E65" s="1">
        <v>44845</v>
      </c>
      <c r="F65" t="str">
        <f t="array" ref="F65">IFERROR(VLOOKUP(tableau_1[[#This Row],[montant]]&amp;"_"&amp;tableau_1[[#This Row],[nom]],tableau_2[montant]&amp;"_"&amp;tableau_2[nom],1,0),"unique")</f>
        <v>unique</v>
      </c>
      <c r="I65" t="s">
        <v>64</v>
      </c>
      <c r="J65" t="s">
        <v>193</v>
      </c>
      <c r="K65" t="s">
        <v>141</v>
      </c>
      <c r="L65" s="1">
        <v>43753</v>
      </c>
      <c r="M65" t="str">
        <f t="array" ref="M65">IFERROR(VLOOKUP(tableau_2[[#This Row],[montant]]&amp;"_"&amp;tableau_2[[#This Row],[nom]],tableau_1[montant]&amp;"_"&amp;tableau_1[nom],1,0),"unique")</f>
        <v>unique</v>
      </c>
      <c r="P65" t="str">
        <f t="array" ref="P65">IFERROR(INDEX(tableau_1[nom],SMALL(IF(tableau_1[Colonne1]="unique",ROW($1:$125)),ROWS($1:64))),"")</f>
        <v/>
      </c>
      <c r="Q65" s="26" t="str">
        <f t="array" ref="Q65">IFERROR(INDEX(tableau_1[montant],SMALL(IF(tableau_1[Colonne1]&lt;&gt;"unique",ROW($1:$125)),ROWS($1:64))),"")</f>
        <v>71 556 000</v>
      </c>
      <c r="V65" s="27" t="str">
        <f t="array" ref="V65">IFERROR(INDEX(tableau_2[nom],SMALL(IF(tableau_2[Colonne1]="unique",ROW($1:$111)),ROWS($1:61))),"")</f>
        <v/>
      </c>
      <c r="W65" s="27" t="str">
        <f t="array" ref="W65">IFERROR(INDEX(tableau_2[montant],SMALL(IF(tableau_2[Colonne1]="unique",ROW($1:$111)),ROWS($1:61))),"")</f>
        <v/>
      </c>
      <c r="AD65" t="str">
        <f t="array" ref="AD65">IFERROR(INDEX(tableau_1[nom],SMALL(IF(tableau_1[Colonne1]="unique",ROW($1:$125)),ROWS($1:61))),"")</f>
        <v/>
      </c>
      <c r="AE65" t="str">
        <f t="array" ref="AE65">IFERROR(INDEX(tableau_1[montant],SMALL(IF(tableau_1[Colonne1]="unique",ROW($1:$125)),ROWS($1:61))),"")</f>
        <v/>
      </c>
      <c r="AF65" s="1" t="str">
        <f t="array" ref="AF65">IFERROR(INDEX(tableau_1[maturité],SMALL(IF(tableau_1[Colonne1]="unique",ROW($1:$125)),ROWS($1:61))),"")</f>
        <v/>
      </c>
      <c r="AG65" t="str">
        <f ca="1">IF(tableau_4[[#This Row],[Column9]]&lt;TODAY(),"Mur","")</f>
        <v/>
      </c>
      <c r="AJ65" t="str">
        <f ca="1">IF(tableau_4[[#This Row],[Column9]]&lt;TODAY(),"","Vendu")</f>
        <v>Vendu</v>
      </c>
    </row>
    <row r="66" spans="2:36" x14ac:dyDescent="0.25">
      <c r="B66" t="s">
        <v>54</v>
      </c>
      <c r="C66" t="s">
        <v>182</v>
      </c>
      <c r="D66" t="s">
        <v>183</v>
      </c>
      <c r="E66" s="1">
        <v>44217</v>
      </c>
      <c r="F66" t="str">
        <f t="array" ref="F66">IFERROR(VLOOKUP(tableau_1[[#This Row],[montant]]&amp;"_"&amp;tableau_1[[#This Row],[nom]],tableau_2[montant]&amp;"_"&amp;tableau_2[nom],1,0),"unique")</f>
        <v xml:space="preserve">18 426 000_FGA CAPITAL IRELAND PLC  </v>
      </c>
      <c r="I66" t="s">
        <v>65</v>
      </c>
      <c r="J66" t="s">
        <v>194</v>
      </c>
      <c r="K66" t="s">
        <v>195</v>
      </c>
      <c r="L66" s="1">
        <v>43937</v>
      </c>
      <c r="M66" t="str">
        <f t="array" ref="M66">IFERROR(VLOOKUP(tableau_2[[#This Row],[montant]]&amp;"_"&amp;tableau_2[[#This Row],[nom]],tableau_1[montant]&amp;"_"&amp;tableau_1[nom],1,0),"unique")</f>
        <v xml:space="preserve">19 100 000_ING GROEP NV  </v>
      </c>
      <c r="P66" t="str">
        <f t="array" ref="P66">IFERROR(INDEX(tableau_1[nom],SMALL(IF(tableau_1[Colonne1]="unique",ROW($1:$125)),ROWS($1:65))),"")</f>
        <v/>
      </c>
      <c r="Q66" s="26" t="str">
        <f t="array" ref="Q66">IFERROR(INDEX(tableau_1[montant],SMALL(IF(tableau_1[Colonne1]&lt;&gt;"unique",ROW($1:$125)),ROWS($1:65))),"")</f>
        <v>34 378 000</v>
      </c>
      <c r="V66" s="27" t="str">
        <f t="array" ref="V66">IFERROR(INDEX(tableau_2[nom],SMALL(IF(tableau_2[Colonne1]="unique",ROW($1:$111)),ROWS($1:62))),"")</f>
        <v/>
      </c>
      <c r="W66" s="27" t="str">
        <f t="array" ref="W66">IFERROR(INDEX(tableau_2[montant],SMALL(IF(tableau_2[Colonne1]="unique",ROW($1:$111)),ROWS($1:62))),"")</f>
        <v/>
      </c>
      <c r="AD66" t="str">
        <f t="array" ref="AD66">IFERROR(INDEX(tableau_1[nom],SMALL(IF(tableau_1[Colonne1]="unique",ROW($1:$125)),ROWS($1:62))),"")</f>
        <v/>
      </c>
      <c r="AE66" t="str">
        <f t="array" ref="AE66">IFERROR(INDEX(tableau_1[montant],SMALL(IF(tableau_1[Colonne1]="unique",ROW($1:$125)),ROWS($1:62))),"")</f>
        <v/>
      </c>
      <c r="AF66" s="1" t="str">
        <f t="array" ref="AF66">IFERROR(INDEX(tableau_1[maturité],SMALL(IF(tableau_1[Colonne1]="unique",ROW($1:$125)),ROWS($1:62))),"")</f>
        <v/>
      </c>
      <c r="AG66" t="str">
        <f ca="1">IF(tableau_4[[#This Row],[Column9]]&lt;TODAY(),"Mur","")</f>
        <v/>
      </c>
      <c r="AJ66" t="str">
        <f ca="1">IF(tableau_4[[#This Row],[Column9]]&lt;TODAY(),"","Vendu")</f>
        <v>Vendu</v>
      </c>
    </row>
    <row r="67" spans="2:36" x14ac:dyDescent="0.25">
      <c r="B67" t="s">
        <v>55</v>
      </c>
      <c r="C67" t="s">
        <v>182</v>
      </c>
      <c r="D67" t="s">
        <v>184</v>
      </c>
      <c r="E67" s="1">
        <v>43938</v>
      </c>
      <c r="F67" t="str">
        <f t="array" ref="F67">IFERROR(VLOOKUP(tableau_1[[#This Row],[montant]]&amp;"_"&amp;tableau_1[[#This Row],[nom]],tableau_2[montant]&amp;"_"&amp;tableau_2[nom],1,0),"unique")</f>
        <v xml:space="preserve">39 337 000_FGA CAPITAL IRELAND PLC  </v>
      </c>
      <c r="I67" t="s">
        <v>66</v>
      </c>
      <c r="J67" t="s">
        <v>196</v>
      </c>
      <c r="K67" s="3" t="s">
        <v>155</v>
      </c>
      <c r="L67" s="4">
        <v>42748</v>
      </c>
      <c r="M67" t="str">
        <f t="array" ref="M67">IFERROR(VLOOKUP(tableau_2[[#This Row],[montant]]&amp;"_"&amp;tableau_2[[#This Row],[nom]],tableau_1[montant]&amp;"_"&amp;tableau_1[nom],1,0),"unique")</f>
        <v xml:space="preserve">72 542 000_INTESA SAN PAOLO  </v>
      </c>
      <c r="P67" t="str">
        <f t="array" ref="P67">IFERROR(INDEX(tableau_1[nom],SMALL(IF(tableau_1[Colonne1]="unique",ROW($1:$125)),ROWS($1:66))),"")</f>
        <v/>
      </c>
      <c r="Q67" s="26" t="str">
        <f t="array" ref="Q67">IFERROR(INDEX(tableau_1[montant],SMALL(IF(tableau_1[Colonne1]&lt;&gt;"unique",ROW($1:$125)),ROWS($1:66))),"")</f>
        <v>72 106 000</v>
      </c>
      <c r="V67" s="27" t="str">
        <f t="array" ref="V67">IFERROR(INDEX(tableau_2[nom],SMALL(IF(tableau_2[Colonne1]="unique",ROW($1:$111)),ROWS($1:63))),"")</f>
        <v/>
      </c>
      <c r="W67" s="27" t="str">
        <f t="array" ref="W67">IFERROR(INDEX(tableau_2[montant],SMALL(IF(tableau_2[Colonne1]="unique",ROW($1:$111)),ROWS($1:63))),"")</f>
        <v/>
      </c>
      <c r="AD67" t="str">
        <f t="array" ref="AD67">IFERROR(INDEX(tableau_1[nom],SMALL(IF(tableau_1[Colonne1]="unique",ROW($1:$125)),ROWS($1:63))),"")</f>
        <v/>
      </c>
      <c r="AE67" t="str">
        <f t="array" ref="AE67">IFERROR(INDEX(tableau_1[montant],SMALL(IF(tableau_1[Colonne1]="unique",ROW($1:$125)),ROWS($1:63))),"")</f>
        <v/>
      </c>
      <c r="AF67" s="1" t="str">
        <f t="array" ref="AF67">IFERROR(INDEX(tableau_1[maturité],SMALL(IF(tableau_1[Colonne1]="unique",ROW($1:$125)),ROWS($1:63))),"")</f>
        <v/>
      </c>
      <c r="AG67" t="str">
        <f ca="1">IF(tableau_4[[#This Row],[Column9]]&lt;TODAY(),"Mur","")</f>
        <v/>
      </c>
      <c r="AJ67" t="str">
        <f ca="1">IF(tableau_4[[#This Row],[Column9]]&lt;TODAY(),"","Vendu")</f>
        <v>Vendu</v>
      </c>
    </row>
    <row r="68" spans="2:36" x14ac:dyDescent="0.25">
      <c r="B68" t="s">
        <v>56</v>
      </c>
      <c r="C68" t="s">
        <v>182</v>
      </c>
      <c r="D68" t="s">
        <v>185</v>
      </c>
      <c r="E68" s="1">
        <v>43761</v>
      </c>
      <c r="F68" t="str">
        <f t="array" ref="F68">IFERROR(VLOOKUP(tableau_1[[#This Row],[montant]]&amp;"_"&amp;tableau_1[[#This Row],[nom]],tableau_2[montant]&amp;"_"&amp;tableau_2[nom],1,0),"unique")</f>
        <v xml:space="preserve">27 589 000_FGA CAPITAL IRELAND PLC  </v>
      </c>
      <c r="I68" t="s">
        <v>67</v>
      </c>
      <c r="J68" t="s">
        <v>196</v>
      </c>
      <c r="K68" t="s">
        <v>197</v>
      </c>
      <c r="L68" s="4">
        <v>43493</v>
      </c>
      <c r="M68" t="str">
        <f t="array" ref="M68">IFERROR(VLOOKUP(tableau_2[[#This Row],[montant]]&amp;"_"&amp;tableau_2[[#This Row],[nom]],tableau_1[montant]&amp;"_"&amp;tableau_1[nom],1,0),"unique")</f>
        <v xml:space="preserve">66 790 000_INTESA SAN PAOLO  </v>
      </c>
      <c r="P68" t="str">
        <f t="array" ref="P68">IFERROR(INDEX(tableau_1[nom],SMALL(IF(tableau_1[Colonne1]="unique",ROW($1:$125)),ROWS($1:67))),"")</f>
        <v/>
      </c>
      <c r="Q68" s="26" t="str">
        <f t="array" ref="Q68">IFERROR(INDEX(tableau_1[montant],SMALL(IF(tableau_1[Colonne1]&lt;&gt;"unique",ROW($1:$125)),ROWS($1:67))),"")</f>
        <v>57 981 000</v>
      </c>
      <c r="V68" s="27" t="str">
        <f t="array" ref="V68">IFERROR(INDEX(tableau_2[nom],SMALL(IF(tableau_2[Colonne1]="unique",ROW($1:$111)),ROWS($1:64))),"")</f>
        <v/>
      </c>
      <c r="W68" s="27" t="str">
        <f t="array" ref="W68">IFERROR(INDEX(tableau_2[montant],SMALL(IF(tableau_2[Colonne1]="unique",ROW($1:$111)),ROWS($1:64))),"")</f>
        <v/>
      </c>
      <c r="AD68" t="str">
        <f t="array" ref="AD68">IFERROR(INDEX(tableau_1[nom],SMALL(IF(tableau_1[Colonne1]="unique",ROW($1:$125)),ROWS($1:64))),"")</f>
        <v/>
      </c>
      <c r="AE68" t="str">
        <f t="array" ref="AE68">IFERROR(INDEX(tableau_1[montant],SMALL(IF(tableau_1[Colonne1]="unique",ROW($1:$125)),ROWS($1:64))),"")</f>
        <v/>
      </c>
      <c r="AF68" s="1" t="str">
        <f t="array" ref="AF68">IFERROR(INDEX(tableau_1[maturité],SMALL(IF(tableau_1[Colonne1]="unique",ROW($1:$125)),ROWS($1:64))),"")</f>
        <v/>
      </c>
      <c r="AG68" t="str">
        <f ca="1">IF(tableau_4[[#This Row],[Column9]]&lt;TODAY(),"Mur","")</f>
        <v/>
      </c>
      <c r="AJ68" t="str">
        <f ca="1">IF(tableau_4[[#This Row],[Column9]]&lt;TODAY(),"","Vendu")</f>
        <v>Vendu</v>
      </c>
    </row>
    <row r="69" spans="2:36" x14ac:dyDescent="0.25">
      <c r="B69" t="s">
        <v>57</v>
      </c>
      <c r="C69" t="s">
        <v>182</v>
      </c>
      <c r="D69" t="s">
        <v>144</v>
      </c>
      <c r="E69" s="1">
        <v>43572</v>
      </c>
      <c r="F69" t="str">
        <f t="array" ref="F69">IFERROR(VLOOKUP(tableau_1[[#This Row],[montant]]&amp;"_"&amp;tableau_1[[#This Row],[nom]],tableau_2[montant]&amp;"_"&amp;tableau_2[nom],1,0),"unique")</f>
        <v xml:space="preserve">32 206 000_FGA CAPITAL IRELAND PLC  </v>
      </c>
      <c r="I69" t="s">
        <v>68</v>
      </c>
      <c r="J69" t="s">
        <v>196</v>
      </c>
      <c r="K69" t="s">
        <v>198</v>
      </c>
      <c r="L69" s="1">
        <v>42697</v>
      </c>
      <c r="M69" t="str">
        <f t="array" ref="M69">IFERROR(VLOOKUP(tableau_2[[#This Row],[montant]]&amp;"_"&amp;tableau_2[[#This Row],[nom]],tableau_1[montant]&amp;"_"&amp;tableau_1[nom],1,0),"unique")</f>
        <v xml:space="preserve">24 750 000_INTESA SAN PAOLO  </v>
      </c>
      <c r="P69" t="str">
        <f t="array" ref="P69">IFERROR(INDEX(tableau_1[nom],SMALL(IF(tableau_1[Colonne1]="unique",ROW($1:$125)),ROWS($1:68))),"")</f>
        <v/>
      </c>
      <c r="Q69" s="26" t="str">
        <f t="array" ref="Q69">IFERROR(INDEX(tableau_1[montant],SMALL(IF(tableau_1[Colonne1]&lt;&gt;"unique",ROW($1:$125)),ROWS($1:68))),"")</f>
        <v>65 400 000</v>
      </c>
      <c r="V69" s="27" t="str">
        <f t="array" ref="V69">IFERROR(INDEX(tableau_2[nom],SMALL(IF(tableau_2[Colonne1]="unique",ROW($1:$111)),ROWS($1:65))),"")</f>
        <v/>
      </c>
      <c r="W69" s="27" t="str">
        <f t="array" ref="W69">IFERROR(INDEX(tableau_2[montant],SMALL(IF(tableau_2[Colonne1]="unique",ROW($1:$111)),ROWS($1:65))),"")</f>
        <v/>
      </c>
      <c r="AD69" t="str">
        <f t="array" ref="AD69">IFERROR(INDEX(tableau_1[nom],SMALL(IF(tableau_1[Colonne1]="unique",ROW($1:$125)),ROWS($1:65))),"")</f>
        <v/>
      </c>
      <c r="AE69" t="str">
        <f t="array" ref="AE69">IFERROR(INDEX(tableau_1[montant],SMALL(IF(tableau_1[Colonne1]="unique",ROW($1:$125)),ROWS($1:65))),"")</f>
        <v/>
      </c>
      <c r="AF69" s="1" t="str">
        <f t="array" ref="AF69">IFERROR(INDEX(tableau_1[maturité],SMALL(IF(tableau_1[Colonne1]="unique",ROW($1:$125)),ROWS($1:65))),"")</f>
        <v/>
      </c>
      <c r="AG69" t="str">
        <f ca="1">IF(tableau_4[[#This Row],[Column9]]&lt;TODAY(),"Mur","")</f>
        <v/>
      </c>
      <c r="AJ69" t="str">
        <f ca="1">IF(tableau_4[[#This Row],[Column9]]&lt;TODAY(),"","Vendu")</f>
        <v>Vendu</v>
      </c>
    </row>
    <row r="70" spans="2:36" x14ac:dyDescent="0.25">
      <c r="B70" t="s">
        <v>58</v>
      </c>
      <c r="C70" t="s">
        <v>182</v>
      </c>
      <c r="D70" t="s">
        <v>142</v>
      </c>
      <c r="E70" s="1">
        <v>43390</v>
      </c>
      <c r="F70" t="str">
        <f t="array" ref="F70">IFERROR(VLOOKUP(tableau_1[[#This Row],[montant]]&amp;"_"&amp;tableau_1[[#This Row],[nom]],tableau_2[montant]&amp;"_"&amp;tableau_2[nom],1,0),"unique")</f>
        <v xml:space="preserve">26 988 000_FGA CAPITAL IRELAND PLC  </v>
      </c>
      <c r="I70" t="s">
        <v>69</v>
      </c>
      <c r="J70" t="s">
        <v>196</v>
      </c>
      <c r="K70" t="s">
        <v>137</v>
      </c>
      <c r="L70" s="1">
        <v>43116</v>
      </c>
      <c r="M70" t="str">
        <f t="array" ref="M70">IFERROR(VLOOKUP(tableau_2[[#This Row],[montant]]&amp;"_"&amp;tableau_2[[#This Row],[nom]],tableau_1[montant]&amp;"_"&amp;tableau_1[nom],1,0),"unique")</f>
        <v xml:space="preserve">51 107 000_INTESA SAN PAOLO  </v>
      </c>
      <c r="P70" t="str">
        <f t="array" ref="P70">IFERROR(INDEX(tableau_1[nom],SMALL(IF(tableau_1[Colonne1]="unique",ROW($1:$125)),ROWS($1:69))),"")</f>
        <v/>
      </c>
      <c r="Q70" s="26" t="str">
        <f t="array" ref="Q70">IFERROR(INDEX(tableau_1[montant],SMALL(IF(tableau_1[Colonne1]&lt;&gt;"unique",ROW($1:$125)),ROWS($1:69))),"")</f>
        <v>55 258 000</v>
      </c>
      <c r="V70" s="27" t="str">
        <f t="array" ref="V70">IFERROR(INDEX(tableau_2[nom],SMALL(IF(tableau_2[Colonne1]="unique",ROW($1:$111)),ROWS($1:66))),"")</f>
        <v/>
      </c>
      <c r="W70" s="27" t="str">
        <f t="array" ref="W70">IFERROR(INDEX(tableau_2[montant],SMALL(IF(tableau_2[Colonne1]="unique",ROW($1:$111)),ROWS($1:66))),"")</f>
        <v/>
      </c>
      <c r="AD70" t="str">
        <f t="array" ref="AD70">IFERROR(INDEX(tableau_1[nom],SMALL(IF(tableau_1[Colonne1]="unique",ROW($1:$125)),ROWS($1:66))),"")</f>
        <v/>
      </c>
      <c r="AE70" t="str">
        <f t="array" ref="AE70">IFERROR(INDEX(tableau_1[montant],SMALL(IF(tableau_1[Colonne1]="unique",ROW($1:$125)),ROWS($1:66))),"")</f>
        <v/>
      </c>
      <c r="AF70" s="1" t="str">
        <f t="array" ref="AF70">IFERROR(INDEX(tableau_1[maturité],SMALL(IF(tableau_1[Colonne1]="unique",ROW($1:$125)),ROWS($1:66))),"")</f>
        <v/>
      </c>
      <c r="AG70" t="str">
        <f ca="1">IF(tableau_4[[#This Row],[Column9]]&lt;TODAY(),"Mur","")</f>
        <v/>
      </c>
      <c r="AJ70" t="str">
        <f ca="1">IF(tableau_4[[#This Row],[Column9]]&lt;TODAY(),"","Vendu")</f>
        <v>Vendu</v>
      </c>
    </row>
    <row r="71" spans="2:36" x14ac:dyDescent="0.25">
      <c r="B71" t="s">
        <v>59</v>
      </c>
      <c r="C71" t="s">
        <v>186</v>
      </c>
      <c r="D71" t="s">
        <v>145</v>
      </c>
      <c r="E71" s="1">
        <v>42660</v>
      </c>
      <c r="F71" t="str">
        <f t="array" ref="F71">IFERROR(VLOOKUP(tableau_1[[#This Row],[montant]]&amp;"_"&amp;tableau_1[[#This Row],[nom]],tableau_2[montant]&amp;"_"&amp;tableau_2[nom],1,0),"unique")</f>
        <v xml:space="preserve">29 095 000_FIAT  </v>
      </c>
      <c r="I71" t="s">
        <v>70</v>
      </c>
      <c r="J71" t="s">
        <v>196</v>
      </c>
      <c r="K71" t="s">
        <v>199</v>
      </c>
      <c r="L71" s="1">
        <v>45303</v>
      </c>
      <c r="M71" t="str">
        <f t="array" ref="M71">IFERROR(VLOOKUP(tableau_2[[#This Row],[montant]]&amp;"_"&amp;tableau_2[[#This Row],[nom]],tableau_1[montant]&amp;"_"&amp;tableau_1[nom],1,0),"unique")</f>
        <v xml:space="preserve">70 188 000_INTESA SAN PAOLO  </v>
      </c>
      <c r="P71" t="str">
        <f t="array" ref="P71">IFERROR(INDEX(tableau_1[nom],SMALL(IF(tableau_1[Colonne1]="unique",ROW($1:$125)),ROWS($1:70))),"")</f>
        <v/>
      </c>
      <c r="Q71" s="26" t="str">
        <f t="array" ref="Q71">IFERROR(INDEX(tableau_1[montant],SMALL(IF(tableau_1[Colonne1]&lt;&gt;"unique",ROW($1:$125)),ROWS($1:70))),"")</f>
        <v>81 346 000</v>
      </c>
      <c r="V71" s="27" t="str">
        <f t="array" ref="V71">IFERROR(INDEX(tableau_2[nom],SMALL(IF(tableau_2[Colonne1]="unique",ROW($1:$111)),ROWS($1:67))),"")</f>
        <v/>
      </c>
      <c r="W71" s="27" t="str">
        <f t="array" ref="W71">IFERROR(INDEX(tableau_2[montant],SMALL(IF(tableau_2[Colonne1]="unique",ROW($1:$111)),ROWS($1:67))),"")</f>
        <v/>
      </c>
      <c r="AD71" t="str">
        <f t="array" ref="AD71">IFERROR(INDEX(tableau_1[nom],SMALL(IF(tableau_1[Colonne1]="unique",ROW($1:$125)),ROWS($1:67))),"")</f>
        <v/>
      </c>
      <c r="AE71" t="str">
        <f t="array" ref="AE71">IFERROR(INDEX(tableau_1[montant],SMALL(IF(tableau_1[Colonne1]="unique",ROW($1:$125)),ROWS($1:67))),"")</f>
        <v/>
      </c>
      <c r="AF71" s="1" t="str">
        <f t="array" ref="AF71">IFERROR(INDEX(tableau_1[maturité],SMALL(IF(tableau_1[Colonne1]="unique",ROW($1:$125)),ROWS($1:67))),"")</f>
        <v/>
      </c>
      <c r="AG71" t="str">
        <f ca="1">IF(tableau_4[[#This Row],[Column9]]&lt;TODAY(),"Mur","")</f>
        <v/>
      </c>
      <c r="AJ71" t="str">
        <f ca="1">IF(tableau_4[[#This Row],[Column9]]&lt;TODAY(),"","Vendu")</f>
        <v>Vendu</v>
      </c>
    </row>
    <row r="72" spans="2:36" x14ac:dyDescent="0.25">
      <c r="B72" t="s">
        <v>60</v>
      </c>
      <c r="C72" t="s">
        <v>187</v>
      </c>
      <c r="D72" t="s">
        <v>126</v>
      </c>
      <c r="E72" s="1">
        <v>42870</v>
      </c>
      <c r="F72" t="str">
        <f t="array" ref="F72">IFERROR(VLOOKUP(tableau_1[[#This Row],[montant]]&amp;"_"&amp;tableau_1[[#This Row],[nom]],tableau_2[montant]&amp;"_"&amp;tableau_2[nom],1,0),"unique")</f>
        <v xml:space="preserve">500 000_FIRST QUANTUM MINERALS LTD  </v>
      </c>
      <c r="I72" t="s">
        <v>71</v>
      </c>
      <c r="J72" t="s">
        <v>196</v>
      </c>
      <c r="K72" t="s">
        <v>200</v>
      </c>
      <c r="L72" s="1">
        <v>46037</v>
      </c>
      <c r="M72" t="str">
        <f t="array" ref="M72">IFERROR(VLOOKUP(tableau_2[[#This Row],[montant]]&amp;"_"&amp;tableau_2[[#This Row],[nom]],tableau_1[montant]&amp;"_"&amp;tableau_1[nom],1,0),"unique")</f>
        <v xml:space="preserve">67 771 000_INTESA SAN PAOLO  </v>
      </c>
      <c r="P72" t="str">
        <f t="array" ref="P72">IFERROR(INDEX(tableau_1[nom],SMALL(IF(tableau_1[Colonne1]="unique",ROW($1:$125)),ROWS($1:71))),"")</f>
        <v/>
      </c>
      <c r="Q72" s="26" t="str">
        <f t="array" ref="Q72">IFERROR(INDEX(tableau_1[montant],SMALL(IF(tableau_1[Colonne1]&lt;&gt;"unique",ROW($1:$125)),ROWS($1:71))),"")</f>
        <v>47 834 300</v>
      </c>
      <c r="V72" s="27" t="str">
        <f t="array" ref="V72">IFERROR(INDEX(tableau_2[nom],SMALL(IF(tableau_2[Colonne1]="unique",ROW($1:$111)),ROWS($1:68))),"")</f>
        <v/>
      </c>
      <c r="W72" s="27" t="str">
        <f t="array" ref="W72">IFERROR(INDEX(tableau_2[montant],SMALL(IF(tableau_2[Colonne1]="unique",ROW($1:$111)),ROWS($1:68))),"")</f>
        <v/>
      </c>
      <c r="AD72" t="str">
        <f t="array" ref="AD72">IFERROR(INDEX(tableau_1[nom],SMALL(IF(tableau_1[Colonne1]="unique",ROW($1:$125)),ROWS($1:68))),"")</f>
        <v/>
      </c>
      <c r="AE72" t="str">
        <f t="array" ref="AE72">IFERROR(INDEX(tableau_1[montant],SMALL(IF(tableau_1[Colonne1]="unique",ROW($1:$125)),ROWS($1:68))),"")</f>
        <v/>
      </c>
      <c r="AF72" s="1" t="str">
        <f t="array" ref="AF72">IFERROR(INDEX(tableau_1[maturité],SMALL(IF(tableau_1[Colonne1]="unique",ROW($1:$125)),ROWS($1:68))),"")</f>
        <v/>
      </c>
      <c r="AG72" t="str">
        <f ca="1">IF(tableau_4[[#This Row],[Column9]]&lt;TODAY(),"Mur","")</f>
        <v/>
      </c>
      <c r="AJ72" t="str">
        <f ca="1">IF(tableau_4[[#This Row],[Column9]]&lt;TODAY(),"","Vendu")</f>
        <v>Vendu</v>
      </c>
    </row>
    <row r="73" spans="2:36" x14ac:dyDescent="0.25">
      <c r="B73" t="s">
        <v>415</v>
      </c>
      <c r="C73" t="s">
        <v>450</v>
      </c>
      <c r="D73" t="s">
        <v>451</v>
      </c>
      <c r="E73" s="1">
        <v>43160</v>
      </c>
      <c r="F73" t="str">
        <f t="array" ref="F73">IFERROR(VLOOKUP(tableau_1[[#This Row],[montant]]&amp;"_"&amp;tableau_1[[#This Row],[nom]],tableau_2[montant]&amp;"_"&amp;tableau_2[nom],1,0),"unique")</f>
        <v>unique</v>
      </c>
      <c r="I73" t="s">
        <v>72</v>
      </c>
      <c r="J73" t="s">
        <v>196</v>
      </c>
      <c r="K73" t="s">
        <v>201</v>
      </c>
      <c r="L73" s="4">
        <v>45917</v>
      </c>
      <c r="M73" t="str">
        <f t="array" ref="M73">IFERROR(VLOOKUP(tableau_2[[#This Row],[montant]]&amp;"_"&amp;tableau_2[[#This Row],[nom]],tableau_1[montant]&amp;"_"&amp;tableau_1[nom],1,0),"unique")</f>
        <v xml:space="preserve">47 486 000_INTESA SAN PAOLO  </v>
      </c>
      <c r="P73" t="str">
        <f t="array" ref="P73">IFERROR(INDEX(tableau_1[nom],SMALL(IF(tableau_1[Colonne1]="unique",ROW($1:$125)),ROWS($1:72))),"")</f>
        <v/>
      </c>
      <c r="Q73" s="26" t="str">
        <f t="array" ref="Q73">IFERROR(INDEX(tableau_1[montant],SMALL(IF(tableau_1[Colonne1]&lt;&gt;"unique",ROW($1:$125)),ROWS($1:72))),"")</f>
        <v>40 675 000</v>
      </c>
      <c r="V73" s="27" t="str">
        <f t="array" ref="V73">IFERROR(INDEX(tableau_2[nom],SMALL(IF(tableau_2[Colonne1]="unique",ROW($1:$111)),ROWS($1:69))),"")</f>
        <v/>
      </c>
      <c r="W73" s="27" t="str">
        <f t="array" ref="W73">IFERROR(INDEX(tableau_2[montant],SMALL(IF(tableau_2[Colonne1]="unique",ROW($1:$111)),ROWS($1:69))),"")</f>
        <v/>
      </c>
      <c r="AD73" t="str">
        <f t="array" ref="AD73">IFERROR(INDEX(tableau_1[nom],SMALL(IF(tableau_1[Colonne1]="unique",ROW($1:$125)),ROWS($1:69))),"")</f>
        <v/>
      </c>
      <c r="AE73" t="str">
        <f t="array" ref="AE73">IFERROR(INDEX(tableau_1[montant],SMALL(IF(tableau_1[Colonne1]="unique",ROW($1:$125)),ROWS($1:69))),"")</f>
        <v/>
      </c>
      <c r="AF73" s="1" t="str">
        <f t="array" ref="AF73">IFERROR(INDEX(tableau_1[maturité],SMALL(IF(tableau_1[Colonne1]="unique",ROW($1:$125)),ROWS($1:69))),"")</f>
        <v/>
      </c>
      <c r="AG73" t="str">
        <f ca="1">IF(tableau_4[[#This Row],[Column9]]&lt;TODAY(),"Mur","")</f>
        <v/>
      </c>
      <c r="AJ73" t="str">
        <f ca="1">IF(tableau_4[[#This Row],[Column9]]&lt;TODAY(),"","Vendu")</f>
        <v>Vendu</v>
      </c>
    </row>
    <row r="74" spans="2:36" x14ac:dyDescent="0.25">
      <c r="B74" t="s">
        <v>61</v>
      </c>
      <c r="C74" t="s">
        <v>188</v>
      </c>
      <c r="D74" t="s">
        <v>141</v>
      </c>
      <c r="E74" s="1">
        <v>43067</v>
      </c>
      <c r="F74" t="str">
        <f t="array" ref="F74">IFERROR(VLOOKUP(tableau_1[[#This Row],[montant]]&amp;"_"&amp;tableau_1[[#This Row],[nom]],tableau_2[montant]&amp;"_"&amp;tableau_2[nom],1,0),"unique")</f>
        <v xml:space="preserve">19 900 000_FONCIERE LYONNAISE  </v>
      </c>
      <c r="I74" t="s">
        <v>73</v>
      </c>
      <c r="J74" t="s">
        <v>202</v>
      </c>
      <c r="K74" t="s">
        <v>203</v>
      </c>
      <c r="L74" s="1">
        <v>44081</v>
      </c>
      <c r="M74" t="str">
        <f t="array" ref="M74">IFERROR(VLOOKUP(tableau_2[[#This Row],[montant]]&amp;"_"&amp;tableau_2[[#This Row],[nom]],tableau_1[montant]&amp;"_"&amp;tableau_1[nom],1,0),"unique")</f>
        <v>unique</v>
      </c>
      <c r="P74" t="str">
        <f t="array" ref="P74">IFERROR(INDEX(tableau_1[nom],SMALL(IF(tableau_1[Colonne1]="unique",ROW($1:$125)),ROWS($1:73))),"")</f>
        <v/>
      </c>
      <c r="Q74" s="26" t="str">
        <f t="array" ref="Q74">IFERROR(INDEX(tableau_1[montant],SMALL(IF(tableau_1[Colonne1]&lt;&gt;"unique",ROW($1:$125)),ROWS($1:73))),"")</f>
        <v>34 545 000</v>
      </c>
      <c r="V74" s="27" t="str">
        <f t="array" ref="V74">IFERROR(INDEX(tableau_2[nom],SMALL(IF(tableau_2[Colonne1]="unique",ROW($1:$111)),ROWS($1:70))),"")</f>
        <v/>
      </c>
      <c r="W74" s="27" t="str">
        <f t="array" ref="W74">IFERROR(INDEX(tableau_2[montant],SMALL(IF(tableau_2[Colonne1]="unique",ROW($1:$111)),ROWS($1:70))),"")</f>
        <v/>
      </c>
      <c r="AD74" t="str">
        <f t="array" ref="AD74">IFERROR(INDEX(tableau_1[nom],SMALL(IF(tableau_1[Colonne1]="unique",ROW($1:$125)),ROWS($1:70))),"")</f>
        <v/>
      </c>
      <c r="AE74" t="str">
        <f t="array" ref="AE74">IFERROR(INDEX(tableau_1[montant],SMALL(IF(tableau_1[Colonne1]="unique",ROW($1:$125)),ROWS($1:70))),"")</f>
        <v/>
      </c>
      <c r="AF74" s="1" t="str">
        <f t="array" ref="AF74">IFERROR(INDEX(tableau_1[maturité],SMALL(IF(tableau_1[Colonne1]="unique",ROW($1:$125)),ROWS($1:70))),"")</f>
        <v/>
      </c>
      <c r="AG74" t="str">
        <f ca="1">IF(tableau_4[[#This Row],[Column9]]&lt;TODAY(),"Mur","")</f>
        <v/>
      </c>
      <c r="AJ74" t="str">
        <f ca="1">IF(tableau_4[[#This Row],[Column9]]&lt;TODAY(),"","Vendu")</f>
        <v>Vendu</v>
      </c>
    </row>
    <row r="75" spans="2:36" x14ac:dyDescent="0.25">
      <c r="B75" t="s">
        <v>416</v>
      </c>
      <c r="C75" t="s">
        <v>452</v>
      </c>
      <c r="D75" t="s">
        <v>453</v>
      </c>
      <c r="E75" s="1">
        <v>44531</v>
      </c>
      <c r="F75" t="str">
        <f t="array" ref="F75">IFERROR(VLOOKUP(tableau_1[[#This Row],[montant]]&amp;"_"&amp;tableau_1[[#This Row],[nom]],tableau_2[montant]&amp;"_"&amp;tableau_2[nom],1,0),"unique")</f>
        <v>unique</v>
      </c>
      <c r="I75" t="s">
        <v>74</v>
      </c>
      <c r="J75" t="s">
        <v>204</v>
      </c>
      <c r="K75" t="s">
        <v>205</v>
      </c>
      <c r="L75" s="1">
        <v>43731</v>
      </c>
      <c r="M75" t="str">
        <f t="array" ref="M75">IFERROR(VLOOKUP(tableau_2[[#This Row],[montant]]&amp;"_"&amp;tableau_2[[#This Row],[nom]],tableau_1[montant]&amp;"_"&amp;tableau_1[nom],1,0),"unique")</f>
        <v>unique</v>
      </c>
      <c r="P75" t="str">
        <f t="array" ref="P75">IFERROR(INDEX(tableau_1[nom],SMALL(IF(tableau_1[Colonne1]="unique",ROW($1:$125)),ROWS($1:74))),"")</f>
        <v/>
      </c>
      <c r="Q75" s="26" t="str">
        <f t="array" ref="Q75">IFERROR(INDEX(tableau_1[montant],SMALL(IF(tableau_1[Colonne1]&lt;&gt;"unique",ROW($1:$125)),ROWS($1:74))),"")</f>
        <v>29 000 000</v>
      </c>
      <c r="V75" s="27" t="str">
        <f t="array" ref="V75">IFERROR(INDEX(tableau_2[nom],SMALL(IF(tableau_2[Colonne1]="unique",ROW($1:$111)),ROWS($1:71))),"")</f>
        <v/>
      </c>
      <c r="W75" s="27" t="str">
        <f t="array" ref="W75">IFERROR(INDEX(tableau_2[montant],SMALL(IF(tableau_2[Colonne1]="unique",ROW($1:$111)),ROWS($1:71))),"")</f>
        <v/>
      </c>
      <c r="AD75" t="str">
        <f t="array" ref="AD75">IFERROR(INDEX(tableau_1[nom],SMALL(IF(tableau_1[Colonne1]="unique",ROW($1:$125)),ROWS($1:71))),"")</f>
        <v/>
      </c>
      <c r="AE75" t="str">
        <f t="array" ref="AE75">IFERROR(INDEX(tableau_1[montant],SMALL(IF(tableau_1[Colonne1]="unique",ROW($1:$125)),ROWS($1:71))),"")</f>
        <v/>
      </c>
      <c r="AF75" s="1" t="str">
        <f t="array" ref="AF75">IFERROR(INDEX(tableau_1[maturité],SMALL(IF(tableau_1[Colonne1]="unique",ROW($1:$125)),ROWS($1:71))),"")</f>
        <v/>
      </c>
      <c r="AG75" t="str">
        <f ca="1">IF(tableau_4[[#This Row],[Column9]]&lt;TODAY(),"Mur","")</f>
        <v/>
      </c>
      <c r="AJ75" t="str">
        <f ca="1">IF(tableau_4[[#This Row],[Column9]]&lt;TODAY(),"","Vendu")</f>
        <v>Vendu</v>
      </c>
    </row>
    <row r="76" spans="2:36" x14ac:dyDescent="0.25">
      <c r="B76" t="s">
        <v>417</v>
      </c>
      <c r="C76" t="s">
        <v>452</v>
      </c>
      <c r="D76" t="s">
        <v>137</v>
      </c>
      <c r="E76" s="1">
        <v>44910</v>
      </c>
      <c r="F76" t="str">
        <f t="array" ref="F76">IFERROR(VLOOKUP(tableau_1[[#This Row],[montant]]&amp;"_"&amp;tableau_1[[#This Row],[nom]],tableau_2[montant]&amp;"_"&amp;tableau_2[nom],1,0),"unique")</f>
        <v>unique</v>
      </c>
      <c r="I76" t="s">
        <v>75</v>
      </c>
      <c r="J76" t="s">
        <v>206</v>
      </c>
      <c r="K76" t="s">
        <v>207</v>
      </c>
      <c r="L76" s="1">
        <v>44270</v>
      </c>
      <c r="M76" t="str">
        <f t="array" ref="M76">IFERROR(VLOOKUP(tableau_2[[#This Row],[montant]]&amp;"_"&amp;tableau_2[[#This Row],[nom]],tableau_1[montant]&amp;"_"&amp;tableau_1[nom],1,0),"unique")</f>
        <v>unique</v>
      </c>
      <c r="P76" t="str">
        <f t="array" ref="P76">IFERROR(INDEX(tableau_1[nom],SMALL(IF(tableau_1[Colonne1]="unique",ROW($1:$125)),ROWS($1:75))),"")</f>
        <v/>
      </c>
      <c r="Q76" s="26" t="str">
        <f t="array" ref="Q76">IFERROR(INDEX(tableau_1[montant],SMALL(IF(tableau_1[Colonne1]&lt;&gt;"unique",ROW($1:$125)),ROWS($1:75))),"")</f>
        <v>48 521 000</v>
      </c>
      <c r="V76" s="27" t="str">
        <f t="array" ref="V76">IFERROR(INDEX(tableau_2[nom],SMALL(IF(tableau_2[Colonne1]="unique",ROW($1:$111)),ROWS($1:72))),"")</f>
        <v/>
      </c>
      <c r="W76" s="27" t="str">
        <f t="array" ref="W76">IFERROR(INDEX(tableau_2[montant],SMALL(IF(tableau_2[Colonne1]="unique",ROW($1:$111)),ROWS($1:72))),"")</f>
        <v/>
      </c>
      <c r="AD76" t="str">
        <f t="array" ref="AD76">IFERROR(INDEX(tableau_1[nom],SMALL(IF(tableau_1[Colonne1]="unique",ROW($1:$125)),ROWS($1:72))),"")</f>
        <v/>
      </c>
      <c r="AE76" t="str">
        <f t="array" ref="AE76">IFERROR(INDEX(tableau_1[montant],SMALL(IF(tableau_1[Colonne1]="unique",ROW($1:$125)),ROWS($1:72))),"")</f>
        <v/>
      </c>
      <c r="AF76" s="1" t="str">
        <f t="array" ref="AF76">IFERROR(INDEX(tableau_1[maturité],SMALL(IF(tableau_1[Colonne1]="unique",ROW($1:$125)),ROWS($1:72))),"")</f>
        <v/>
      </c>
      <c r="AG76" t="str">
        <f ca="1">IF(tableau_4[[#This Row],[Column9]]&lt;TODAY(),"Mur","")</f>
        <v/>
      </c>
      <c r="AJ76" t="str">
        <f ca="1">IF(tableau_4[[#This Row],[Column9]]&lt;TODAY(),"","Vendu")</f>
        <v>Vendu</v>
      </c>
    </row>
    <row r="77" spans="2:36" x14ac:dyDescent="0.25">
      <c r="B77" t="s">
        <v>418</v>
      </c>
      <c r="C77" t="s">
        <v>452</v>
      </c>
      <c r="D77" t="s">
        <v>142</v>
      </c>
      <c r="E77" s="1">
        <v>44514</v>
      </c>
      <c r="F77" t="str">
        <f t="array" ref="F77">IFERROR(VLOOKUP(tableau_1[[#This Row],[montant]]&amp;"_"&amp;tableau_1[[#This Row],[nom]],tableau_2[montant]&amp;"_"&amp;tableau_2[nom],1,0),"unique")</f>
        <v>unique</v>
      </c>
      <c r="I77" t="s">
        <v>76</v>
      </c>
      <c r="J77" t="s">
        <v>208</v>
      </c>
      <c r="K77" t="s">
        <v>209</v>
      </c>
      <c r="L77" s="1">
        <v>44944</v>
      </c>
      <c r="M77" t="str">
        <f t="array" ref="M77">IFERROR(VLOOKUP(tableau_2[[#This Row],[montant]]&amp;"_"&amp;tableau_2[[#This Row],[nom]],tableau_1[montant]&amp;"_"&amp;tableau_1[nom],1,0),"unique")</f>
        <v xml:space="preserve">72 233 000_LEUCADIA  </v>
      </c>
      <c r="P77" t="str">
        <f t="array" ref="P77">IFERROR(INDEX(tableau_1[nom],SMALL(IF(tableau_1[Colonne1]="unique",ROW($1:$125)),ROWS($1:76))),"")</f>
        <v/>
      </c>
      <c r="Q77" s="26" t="str">
        <f t="array" ref="Q77">IFERROR(INDEX(tableau_1[montant],SMALL(IF(tableau_1[Colonne1]&lt;&gt;"unique",ROW($1:$125)),ROWS($1:76))),"")</f>
        <v>62 593 000</v>
      </c>
      <c r="V77" s="27" t="str">
        <f t="array" ref="V77">IFERROR(INDEX(tableau_2[nom],SMALL(IF(tableau_2[Colonne1]="unique",ROW($1:$111)),ROWS($1:73))),"")</f>
        <v/>
      </c>
      <c r="W77" s="27" t="str">
        <f t="array" ref="W77">IFERROR(INDEX(tableau_2[montant],SMALL(IF(tableau_2[Colonne1]="unique",ROW($1:$111)),ROWS($1:73))),"")</f>
        <v/>
      </c>
      <c r="AD77" t="str">
        <f t="array" ref="AD77">IFERROR(INDEX(tableau_1[nom],SMALL(IF(tableau_1[Colonne1]="unique",ROW($1:$125)),ROWS($1:73))),"")</f>
        <v/>
      </c>
      <c r="AE77" t="str">
        <f t="array" ref="AE77">IFERROR(INDEX(tableau_1[montant],SMALL(IF(tableau_1[Colonne1]="unique",ROW($1:$125)),ROWS($1:73))),"")</f>
        <v/>
      </c>
      <c r="AF77" s="1" t="str">
        <f t="array" ref="AF77">IFERROR(INDEX(tableau_1[maturité],SMALL(IF(tableau_1[Colonne1]="unique",ROW($1:$125)),ROWS($1:73))),"")</f>
        <v/>
      </c>
      <c r="AG77" t="str">
        <f ca="1">IF(tableau_4[[#This Row],[Column9]]&lt;TODAY(),"Mur","")</f>
        <v/>
      </c>
      <c r="AJ77" t="str">
        <f ca="1">IF(tableau_4[[#This Row],[Column9]]&lt;TODAY(),"","Vendu")</f>
        <v>Vendu</v>
      </c>
    </row>
    <row r="78" spans="2:36" x14ac:dyDescent="0.25">
      <c r="B78" t="s">
        <v>419</v>
      </c>
      <c r="C78" t="s">
        <v>452</v>
      </c>
      <c r="D78" t="s">
        <v>454</v>
      </c>
      <c r="E78" s="1">
        <v>45518</v>
      </c>
      <c r="F78" t="str">
        <f t="array" ref="F78">IFERROR(VLOOKUP(tableau_1[[#This Row],[montant]]&amp;"_"&amp;tableau_1[[#This Row],[nom]],tableau_2[montant]&amp;"_"&amp;tableau_2[nom],1,0),"unique")</f>
        <v>unique</v>
      </c>
      <c r="I78" t="s">
        <v>77</v>
      </c>
      <c r="J78" t="s">
        <v>210</v>
      </c>
      <c r="K78" t="s">
        <v>211</v>
      </c>
      <c r="L78" s="1">
        <v>46001</v>
      </c>
      <c r="M78" t="str">
        <f t="array" ref="M78">IFERROR(VLOOKUP(tableau_2[[#This Row],[montant]]&amp;"_"&amp;tableau_2[[#This Row],[nom]],tableau_1[montant]&amp;"_"&amp;tableau_1[nom],1,0),"unique")</f>
        <v xml:space="preserve">113 899 000_LLOYDS  </v>
      </c>
      <c r="P78" t="str">
        <f t="array" ref="P78">IFERROR(INDEX(tableau_1[nom],SMALL(IF(tableau_1[Colonne1]="unique",ROW($1:$125)),ROWS($1:77))),"")</f>
        <v/>
      </c>
      <c r="Q78" s="26" t="str">
        <f t="array" ref="Q78">IFERROR(INDEX(tableau_1[montant],SMALL(IF(tableau_1[Colonne1]&lt;&gt;"unique",ROW($1:$125)),ROWS($1:77))),"")</f>
        <v>47 367 000</v>
      </c>
      <c r="V78" s="27" t="str">
        <f t="array" ref="V78">IFERROR(INDEX(tableau_2[nom],SMALL(IF(tableau_2[Colonne1]="unique",ROW($1:$111)),ROWS($1:74))),"")</f>
        <v/>
      </c>
      <c r="W78" s="27" t="str">
        <f t="array" ref="W78">IFERROR(INDEX(tableau_2[montant],SMALL(IF(tableau_2[Colonne1]="unique",ROW($1:$111)),ROWS($1:74))),"")</f>
        <v/>
      </c>
      <c r="AD78" t="str">
        <f t="array" ref="AD78">IFERROR(INDEX(tableau_1[nom],SMALL(IF(tableau_1[Colonne1]="unique",ROW($1:$125)),ROWS($1:74))),"")</f>
        <v/>
      </c>
      <c r="AE78" t="str">
        <f t="array" ref="AE78">IFERROR(INDEX(tableau_1[montant],SMALL(IF(tableau_1[Colonne1]="unique",ROW($1:$125)),ROWS($1:74))),"")</f>
        <v/>
      </c>
      <c r="AF78" s="1" t="str">
        <f t="array" ref="AF78">IFERROR(INDEX(tableau_1[maturité],SMALL(IF(tableau_1[Colonne1]="unique",ROW($1:$125)),ROWS($1:74))),"")</f>
        <v/>
      </c>
      <c r="AG78" t="str">
        <f ca="1">IF(tableau_4[[#This Row],[Column9]]&lt;TODAY(),"Mur","")</f>
        <v/>
      </c>
      <c r="AJ78" t="str">
        <f ca="1">IF(tableau_4[[#This Row],[Column9]]&lt;TODAY(),"","Vendu")</f>
        <v>Vendu</v>
      </c>
    </row>
    <row r="79" spans="2:36" x14ac:dyDescent="0.25">
      <c r="B79" t="s">
        <v>62</v>
      </c>
      <c r="C79" t="s">
        <v>189</v>
      </c>
      <c r="D79" t="s">
        <v>190</v>
      </c>
      <c r="E79" s="1">
        <v>42579</v>
      </c>
      <c r="F79" t="str">
        <f t="array" ref="F79">IFERROR(VLOOKUP(tableau_1[[#This Row],[montant]]&amp;"_"&amp;tableau_1[[#This Row],[nom]],tableau_2[montant]&amp;"_"&amp;tableau_2[nom],1,0),"unique")</f>
        <v xml:space="preserve">41 600 000_GENEL ENERGY  </v>
      </c>
      <c r="I79" t="s">
        <v>78</v>
      </c>
      <c r="J79" t="s">
        <v>212</v>
      </c>
      <c r="K79" t="s">
        <v>213</v>
      </c>
      <c r="L79" s="1">
        <v>43069</v>
      </c>
      <c r="M79" t="str">
        <f t="array" ref="M79">IFERROR(VLOOKUP(tableau_2[[#This Row],[montant]]&amp;"_"&amp;tableau_2[[#This Row],[nom]],tableau_1[montant]&amp;"_"&amp;tableau_1[nom],1,0),"unique")</f>
        <v xml:space="preserve">47 372 740_MERCURY BONDCO PLC  </v>
      </c>
      <c r="P79" t="str">
        <f t="array" ref="P79">IFERROR(INDEX(tableau_1[nom],SMALL(IF(tableau_1[Colonne1]="unique",ROW($1:$125)),ROWS($1:78))),"")</f>
        <v/>
      </c>
      <c r="Q79" s="26" t="str">
        <f t="array" ref="Q79">IFERROR(INDEX(tableau_1[montant],SMALL(IF(tableau_1[Colonne1]&lt;&gt;"unique",ROW($1:$125)),ROWS($1:78))),"")</f>
        <v>42 630 000</v>
      </c>
      <c r="V79" s="27" t="str">
        <f t="array" ref="V79">IFERROR(INDEX(tableau_2[nom],SMALL(IF(tableau_2[Colonne1]="unique",ROW($1:$111)),ROWS($1:75))),"")</f>
        <v/>
      </c>
      <c r="W79" s="27" t="str">
        <f t="array" ref="W79">IFERROR(INDEX(tableau_2[montant],SMALL(IF(tableau_2[Colonne1]="unique",ROW($1:$111)),ROWS($1:75))),"")</f>
        <v/>
      </c>
      <c r="AD79" t="str">
        <f t="array" ref="AD79">IFERROR(INDEX(tableau_1[nom],SMALL(IF(tableau_1[Colonne1]="unique",ROW($1:$125)),ROWS($1:75))),"")</f>
        <v/>
      </c>
      <c r="AE79" t="str">
        <f t="array" ref="AE79">IFERROR(INDEX(tableau_1[montant],SMALL(IF(tableau_1[Colonne1]="unique",ROW($1:$125)),ROWS($1:75))),"")</f>
        <v/>
      </c>
      <c r="AF79" s="1" t="str">
        <f t="array" ref="AF79">IFERROR(INDEX(tableau_1[maturité],SMALL(IF(tableau_1[Colonne1]="unique",ROW($1:$125)),ROWS($1:75))),"")</f>
        <v/>
      </c>
      <c r="AG79" t="str">
        <f ca="1">IF(tableau_4[[#This Row],[Column9]]&lt;TODAY(),"Mur","")</f>
        <v/>
      </c>
      <c r="AJ79" t="str">
        <f ca="1">IF(tableau_4[[#This Row],[Column9]]&lt;TODAY(),"","Vendu")</f>
        <v>Vendu</v>
      </c>
    </row>
    <row r="80" spans="2:36" x14ac:dyDescent="0.25">
      <c r="B80" t="s">
        <v>63</v>
      </c>
      <c r="C80" t="s">
        <v>191</v>
      </c>
      <c r="D80" t="s">
        <v>192</v>
      </c>
      <c r="E80" s="1">
        <v>43719</v>
      </c>
      <c r="F80" t="str">
        <f t="array" ref="F80">IFERROR(VLOOKUP(tableau_1[[#This Row],[montant]]&amp;"_"&amp;tableau_1[[#This Row],[nom]],tableau_2[montant]&amp;"_"&amp;tableau_2[nom],1,0),"unique")</f>
        <v xml:space="preserve">26 055 000_IBERDROLA  </v>
      </c>
      <c r="I80" t="s">
        <v>79</v>
      </c>
      <c r="J80" t="s">
        <v>214</v>
      </c>
      <c r="K80" t="s">
        <v>125</v>
      </c>
      <c r="L80" s="1">
        <v>44848</v>
      </c>
      <c r="M80" t="str">
        <f t="array" ref="M80">IFERROR(VLOOKUP(tableau_2[[#This Row],[montant]]&amp;"_"&amp;tableau_2[[#This Row],[nom]],tableau_1[montant]&amp;"_"&amp;tableau_1[nom],1,0),"unique")</f>
        <v xml:space="preserve">71 556 000_MMC NORILSK NICKEL OJSC  </v>
      </c>
      <c r="P80" t="str">
        <f t="array" ref="P80">IFERROR(INDEX(tableau_1[nom],SMALL(IF(tableau_1[Colonne1]="unique",ROW($1:$125)),ROWS($1:79))),"")</f>
        <v/>
      </c>
      <c r="Q80" s="26" t="str">
        <f t="array" ref="Q80">IFERROR(INDEX(tableau_1[montant],SMALL(IF(tableau_1[Colonne1]&lt;&gt;"unique",ROW($1:$125)),ROWS($1:79))),"")</f>
        <v>77 359 000</v>
      </c>
      <c r="V80" s="27" t="str">
        <f t="array" ref="V80">IFERROR(INDEX(tableau_2[nom],SMALL(IF(tableau_2[Colonne1]="unique",ROW($1:$111)),ROWS($1:76))),"")</f>
        <v/>
      </c>
      <c r="W80" s="27" t="str">
        <f t="array" ref="W80">IFERROR(INDEX(tableau_2[montant],SMALL(IF(tableau_2[Colonne1]="unique",ROW($1:$111)),ROWS($1:76))),"")</f>
        <v/>
      </c>
      <c r="AD80" t="str">
        <f t="array" ref="AD80">IFERROR(INDEX(tableau_1[nom],SMALL(IF(tableau_1[Colonne1]="unique",ROW($1:$125)),ROWS($1:76))),"")</f>
        <v/>
      </c>
      <c r="AE80" t="str">
        <f t="array" ref="AE80">IFERROR(INDEX(tableau_1[montant],SMALL(IF(tableau_1[Colonne1]="unique",ROW($1:$125)),ROWS($1:76))),"")</f>
        <v/>
      </c>
      <c r="AF80" s="1" t="str">
        <f t="array" ref="AF80">IFERROR(INDEX(tableau_1[maturité],SMALL(IF(tableau_1[Colonne1]="unique",ROW($1:$125)),ROWS($1:76))),"")</f>
        <v/>
      </c>
      <c r="AG80" t="str">
        <f ca="1">IF(tableau_4[[#This Row],[Column9]]&lt;TODAY(),"Mur","")</f>
        <v/>
      </c>
      <c r="AJ80" t="str">
        <f ca="1">IF(tableau_4[[#This Row],[Column9]]&lt;TODAY(),"","Vendu")</f>
        <v>Vendu</v>
      </c>
    </row>
    <row r="81" spans="2:36" x14ac:dyDescent="0.25">
      <c r="B81" t="s">
        <v>65</v>
      </c>
      <c r="C81" t="s">
        <v>194</v>
      </c>
      <c r="D81" t="s">
        <v>195</v>
      </c>
      <c r="E81" s="1">
        <v>43937</v>
      </c>
      <c r="F81" t="str">
        <f t="array" ref="F81">IFERROR(VLOOKUP(tableau_1[[#This Row],[montant]]&amp;"_"&amp;tableau_1[[#This Row],[nom]],tableau_2[montant]&amp;"_"&amp;tableau_2[nom],1,0),"unique")</f>
        <v xml:space="preserve">19 100 000_ING GROEP NV  </v>
      </c>
      <c r="I81" t="s">
        <v>80</v>
      </c>
      <c r="J81" t="s">
        <v>215</v>
      </c>
      <c r="K81" t="s">
        <v>142</v>
      </c>
      <c r="L81" s="1">
        <v>44621</v>
      </c>
      <c r="M81" t="str">
        <f t="array" ref="M81">IFERROR(VLOOKUP(tableau_2[[#This Row],[montant]]&amp;"_"&amp;tableau_2[[#This Row],[nom]],tableau_1[montant]&amp;"_"&amp;tableau_1[nom],1,0),"unique")</f>
        <v>unique</v>
      </c>
      <c r="P81" t="str">
        <f t="array" ref="P81">IFERROR(INDEX(tableau_1[nom],SMALL(IF(tableau_1[Colonne1]="unique",ROW($1:$125)),ROWS($1:80))),"")</f>
        <v/>
      </c>
      <c r="Q81" s="26" t="str">
        <f t="array" ref="Q81">IFERROR(INDEX(tableau_1[montant],SMALL(IF(tableau_1[Colonne1]&lt;&gt;"unique",ROW($1:$125)),ROWS($1:80))),"")</f>
        <v>82 597 000</v>
      </c>
      <c r="V81" s="27" t="str">
        <f t="array" ref="V81">IFERROR(INDEX(tableau_2[nom],SMALL(IF(tableau_2[Colonne1]="unique",ROW($1:$111)),ROWS($1:77))),"")</f>
        <v/>
      </c>
      <c r="W81" s="27" t="str">
        <f t="array" ref="W81">IFERROR(INDEX(tableau_2[montant],SMALL(IF(tableau_2[Colonne1]="unique",ROW($1:$111)),ROWS($1:77))),"")</f>
        <v/>
      </c>
      <c r="AD81" t="str">
        <f t="array" ref="AD81">IFERROR(INDEX(tableau_1[nom],SMALL(IF(tableau_1[Colonne1]="unique",ROW($1:$125)),ROWS($1:77))),"")</f>
        <v/>
      </c>
      <c r="AE81" t="str">
        <f t="array" ref="AE81">IFERROR(INDEX(tableau_1[montant],SMALL(IF(tableau_1[Colonne1]="unique",ROW($1:$125)),ROWS($1:77))),"")</f>
        <v/>
      </c>
      <c r="AF81" s="1" t="str">
        <f t="array" ref="AF81">IFERROR(INDEX(tableau_1[maturité],SMALL(IF(tableau_1[Colonne1]="unique",ROW($1:$125)),ROWS($1:77))),"")</f>
        <v/>
      </c>
      <c r="AG81" t="str">
        <f ca="1">IF(tableau_4[[#This Row],[Column9]]&lt;TODAY(),"Mur","")</f>
        <v/>
      </c>
      <c r="AJ81" t="str">
        <f ca="1">IF(tableau_4[[#This Row],[Column9]]&lt;TODAY(),"","Vendu")</f>
        <v>Vendu</v>
      </c>
    </row>
    <row r="82" spans="2:36" x14ac:dyDescent="0.25">
      <c r="B82" t="s">
        <v>66</v>
      </c>
      <c r="C82" t="s">
        <v>196</v>
      </c>
      <c r="D82" t="s">
        <v>155</v>
      </c>
      <c r="E82" s="1">
        <v>42748</v>
      </c>
      <c r="F82" t="str">
        <f t="array" ref="F82">IFERROR(VLOOKUP(tableau_1[[#This Row],[montant]]&amp;"_"&amp;tableau_1[[#This Row],[nom]],tableau_2[montant]&amp;"_"&amp;tableau_2[nom],1,0),"unique")</f>
        <v xml:space="preserve">72 542 000_INTESA SAN PAOLO  </v>
      </c>
      <c r="I82" t="s">
        <v>81</v>
      </c>
      <c r="J82" t="s">
        <v>215</v>
      </c>
      <c r="K82" t="s">
        <v>216</v>
      </c>
      <c r="L82" s="1">
        <v>44805</v>
      </c>
      <c r="M82" t="str">
        <f t="array" ref="M82">IFERROR(VLOOKUP(tableau_2[[#This Row],[montant]]&amp;"_"&amp;tableau_2[[#This Row],[nom]],tableau_1[montant]&amp;"_"&amp;tableau_1[nom],1,0),"unique")</f>
        <v xml:space="preserve">34 378 000_MURPHY OIL  </v>
      </c>
      <c r="P82" t="str">
        <f t="array" ref="P82">IFERROR(INDEX(tableau_1[nom],SMALL(IF(tableau_1[Colonne1]="unique",ROW($1:$125)),ROWS($1:81))),"")</f>
        <v/>
      </c>
      <c r="Q82" s="26" t="str">
        <f t="array" ref="Q82">IFERROR(INDEX(tableau_1[montant],SMALL(IF(tableau_1[Colonne1]&lt;&gt;"unique",ROW($1:$125)),ROWS($1:81))),"")</f>
        <v>77 360 000</v>
      </c>
      <c r="V82" s="27" t="str">
        <f t="array" ref="V82">IFERROR(INDEX(tableau_2[nom],SMALL(IF(tableau_2[Colonne1]="unique",ROW($1:$111)),ROWS($1:78))),"")</f>
        <v/>
      </c>
      <c r="W82" s="27" t="str">
        <f t="array" ref="W82">IFERROR(INDEX(tableau_2[montant],SMALL(IF(tableau_2[Colonne1]="unique",ROW($1:$111)),ROWS($1:78))),"")</f>
        <v/>
      </c>
      <c r="AD82" t="str">
        <f t="array" ref="AD82">IFERROR(INDEX(tableau_1[nom],SMALL(IF(tableau_1[Colonne1]="unique",ROW($1:$125)),ROWS($1:78))),"")</f>
        <v/>
      </c>
      <c r="AE82" t="str">
        <f t="array" ref="AE82">IFERROR(INDEX(tableau_1[montant],SMALL(IF(tableau_1[Colonne1]="unique",ROW($1:$125)),ROWS($1:78))),"")</f>
        <v/>
      </c>
      <c r="AF82" s="1" t="str">
        <f t="array" ref="AF82">IFERROR(INDEX(tableau_1[maturité],SMALL(IF(tableau_1[Colonne1]="unique",ROW($1:$125)),ROWS($1:78))),"")</f>
        <v/>
      </c>
      <c r="AG82" t="str">
        <f ca="1">IF(tableau_4[[#This Row],[Column9]]&lt;TODAY(),"Mur","")</f>
        <v/>
      </c>
      <c r="AJ82" t="str">
        <f ca="1">IF(tableau_4[[#This Row],[Column9]]&lt;TODAY(),"","Vendu")</f>
        <v>Vendu</v>
      </c>
    </row>
    <row r="83" spans="2:36" x14ac:dyDescent="0.25">
      <c r="B83" t="s">
        <v>67</v>
      </c>
      <c r="C83" t="s">
        <v>196</v>
      </c>
      <c r="D83" t="s">
        <v>197</v>
      </c>
      <c r="E83" s="1">
        <v>43493</v>
      </c>
      <c r="F83" t="str">
        <f t="array" ref="F83">IFERROR(VLOOKUP(tableau_1[[#This Row],[montant]]&amp;"_"&amp;tableau_1[[#This Row],[nom]],tableau_2[montant]&amp;"_"&amp;tableau_2[nom],1,0),"unique")</f>
        <v xml:space="preserve">66 790 000_INTESA SAN PAOLO  </v>
      </c>
      <c r="I83" t="s">
        <v>82</v>
      </c>
      <c r="J83" t="s">
        <v>215</v>
      </c>
      <c r="K83" t="s">
        <v>217</v>
      </c>
      <c r="L83" s="1">
        <v>43692</v>
      </c>
      <c r="M83" t="str">
        <f t="array" ref="M83">IFERROR(VLOOKUP(tableau_2[[#This Row],[montant]]&amp;"_"&amp;tableau_2[[#This Row],[nom]],tableau_1[montant]&amp;"_"&amp;tableau_1[nom],1,0),"unique")</f>
        <v>unique</v>
      </c>
      <c r="P83" t="str">
        <f t="array" ref="P83">IFERROR(INDEX(tableau_1[nom],SMALL(IF(tableau_1[Colonne1]="unique",ROW($1:$125)),ROWS($1:82))),"")</f>
        <v/>
      </c>
      <c r="Q83" s="26" t="str">
        <f t="array" ref="Q83">IFERROR(INDEX(tableau_1[montant],SMALL(IF(tableau_1[Colonne1]&lt;&gt;"unique",ROW($1:$125)),ROWS($1:82))),"")</f>
        <v>14 250 000</v>
      </c>
      <c r="V83" s="27" t="str">
        <f t="array" ref="V83">IFERROR(INDEX(tableau_2[nom],SMALL(IF(tableau_2[Colonne1]="unique",ROW($1:$111)),ROWS($1:79))),"")</f>
        <v/>
      </c>
      <c r="W83" s="27" t="str">
        <f t="array" ref="W83">IFERROR(INDEX(tableau_2[montant],SMALL(IF(tableau_2[Colonne1]="unique",ROW($1:$111)),ROWS($1:79))),"")</f>
        <v/>
      </c>
      <c r="AD83" t="str">
        <f t="array" ref="AD83">IFERROR(INDEX(tableau_1[nom],SMALL(IF(tableau_1[Colonne1]="unique",ROW($1:$125)),ROWS($1:79))),"")</f>
        <v/>
      </c>
      <c r="AE83" t="str">
        <f t="array" ref="AE83">IFERROR(INDEX(tableau_1[montant],SMALL(IF(tableau_1[Colonne1]="unique",ROW($1:$125)),ROWS($1:79))),"")</f>
        <v/>
      </c>
      <c r="AF83" s="1" t="str">
        <f t="array" ref="AF83">IFERROR(INDEX(tableau_1[maturité],SMALL(IF(tableau_1[Colonne1]="unique",ROW($1:$125)),ROWS($1:79))),"")</f>
        <v/>
      </c>
      <c r="AG83" t="str">
        <f ca="1">IF(tableau_4[[#This Row],[Column9]]&lt;TODAY(),"Mur","")</f>
        <v/>
      </c>
      <c r="AJ83" t="str">
        <f ca="1">IF(tableau_4[[#This Row],[Column9]]&lt;TODAY(),"","Vendu")</f>
        <v>Vendu</v>
      </c>
    </row>
    <row r="84" spans="2:36" x14ac:dyDescent="0.25">
      <c r="B84" t="s">
        <v>68</v>
      </c>
      <c r="C84" t="s">
        <v>196</v>
      </c>
      <c r="D84" t="s">
        <v>198</v>
      </c>
      <c r="E84" s="1">
        <v>42697</v>
      </c>
      <c r="F84" t="str">
        <f t="array" ref="F84">IFERROR(VLOOKUP(tableau_1[[#This Row],[montant]]&amp;"_"&amp;tableau_1[[#This Row],[nom]],tableau_2[montant]&amp;"_"&amp;tableau_2[nom],1,0),"unique")</f>
        <v xml:space="preserve">24 750 000_INTESA SAN PAOLO  </v>
      </c>
      <c r="I84" t="s">
        <v>83</v>
      </c>
      <c r="J84" t="s">
        <v>218</v>
      </c>
      <c r="K84" t="s">
        <v>195</v>
      </c>
      <c r="L84" s="1">
        <v>44030</v>
      </c>
      <c r="M84" t="str">
        <f t="array" ref="M84">IFERROR(VLOOKUP(tableau_2[[#This Row],[montant]]&amp;"_"&amp;tableau_2[[#This Row],[nom]],tableau_1[montant]&amp;"_"&amp;tableau_1[nom],1,0),"unique")</f>
        <v xml:space="preserve">72 106 000_MYRIAD INTERNATIONAL HOLDINGS BV  </v>
      </c>
      <c r="P84" t="str">
        <f t="array" ref="P84">IFERROR(INDEX(tableau_1[nom],SMALL(IF(tableau_1[Colonne1]="unique",ROW($1:$125)),ROWS($1:83))),"")</f>
        <v/>
      </c>
      <c r="Q84" s="26" t="str">
        <f t="array" ref="Q84">IFERROR(INDEX(tableau_1[montant],SMALL(IF(tableau_1[Colonne1]&lt;&gt;"unique",ROW($1:$125)),ROWS($1:83))),"")</f>
        <v>48 422 000</v>
      </c>
      <c r="V84" s="27" t="str">
        <f t="array" ref="V84">IFERROR(INDEX(tableau_2[nom],SMALL(IF(tableau_2[Colonne1]="unique",ROW($1:$111)),ROWS($1:80))),"")</f>
        <v/>
      </c>
      <c r="W84" s="27" t="str">
        <f t="array" ref="W84">IFERROR(INDEX(tableau_2[montant],SMALL(IF(tableau_2[Colonne1]="unique",ROW($1:$111)),ROWS($1:80))),"")</f>
        <v/>
      </c>
      <c r="AD84" t="str">
        <f t="array" ref="AD84">IFERROR(INDEX(tableau_1[nom],SMALL(IF(tableau_1[Colonne1]="unique",ROW($1:$125)),ROWS($1:80))),"")</f>
        <v/>
      </c>
      <c r="AE84" t="str">
        <f t="array" ref="AE84">IFERROR(INDEX(tableau_1[montant],SMALL(IF(tableau_1[Colonne1]="unique",ROW($1:$125)),ROWS($1:80))),"")</f>
        <v/>
      </c>
      <c r="AF84" s="1" t="str">
        <f t="array" ref="AF84">IFERROR(INDEX(tableau_1[maturité],SMALL(IF(tableau_1[Colonne1]="unique",ROW($1:$125)),ROWS($1:80))),"")</f>
        <v/>
      </c>
      <c r="AG84" t="str">
        <f ca="1">IF(tableau_4[[#This Row],[Column9]]&lt;TODAY(),"Mur","")</f>
        <v/>
      </c>
      <c r="AJ84" t="str">
        <f ca="1">IF(tableau_4[[#This Row],[Column9]]&lt;TODAY(),"","Vendu")</f>
        <v>Vendu</v>
      </c>
    </row>
    <row r="85" spans="2:36" x14ac:dyDescent="0.25">
      <c r="B85" t="s">
        <v>69</v>
      </c>
      <c r="C85" t="s">
        <v>196</v>
      </c>
      <c r="D85" t="s">
        <v>137</v>
      </c>
      <c r="E85" s="1">
        <v>43116</v>
      </c>
      <c r="F85" t="str">
        <f t="array" ref="F85">IFERROR(VLOOKUP(tableau_1[[#This Row],[montant]]&amp;"_"&amp;tableau_1[[#This Row],[nom]],tableau_2[montant]&amp;"_"&amp;tableau_2[nom],1,0),"unique")</f>
        <v xml:space="preserve">51 107 000_INTESA SAN PAOLO  </v>
      </c>
      <c r="I85" t="s">
        <v>84</v>
      </c>
      <c r="J85" t="s">
        <v>219</v>
      </c>
      <c r="K85" t="s">
        <v>122</v>
      </c>
      <c r="L85" s="1">
        <v>43497</v>
      </c>
      <c r="M85" t="str">
        <f t="array" ref="M85">IFERROR(VLOOKUP(tableau_2[[#This Row],[montant]]&amp;"_"&amp;tableau_2[[#This Row],[nom]],tableau_1[montant]&amp;"_"&amp;tableau_1[nom],1,0),"unique")</f>
        <v xml:space="preserve">57 981 000_NORTH ATLANTIC DRILLING  </v>
      </c>
      <c r="P85" t="str">
        <f t="array" ref="P85">IFERROR(INDEX(tableau_1[nom],SMALL(IF(tableau_1[Colonne1]="unique",ROW($1:$125)),ROWS($1:84))),"")</f>
        <v/>
      </c>
      <c r="Q85" s="26" t="str">
        <f t="array" ref="Q85">IFERROR(INDEX(tableau_1[montant],SMALL(IF(tableau_1[Colonne1]&lt;&gt;"unique",ROW($1:$125)),ROWS($1:84))),"")</f>
        <v>121 003 000</v>
      </c>
      <c r="V85" s="27" t="str">
        <f t="array" ref="V85">IFERROR(INDEX(tableau_2[nom],SMALL(IF(tableau_2[Colonne1]="unique",ROW($1:$111)),ROWS($1:81))),"")</f>
        <v/>
      </c>
      <c r="W85" s="27" t="str">
        <f t="array" ref="W85">IFERROR(INDEX(tableau_2[montant],SMALL(IF(tableau_2[Colonne1]="unique",ROW($1:$111)),ROWS($1:81))),"")</f>
        <v/>
      </c>
      <c r="AD85" t="str">
        <f t="array" ref="AD85">IFERROR(INDEX(tableau_1[nom],SMALL(IF(tableau_1[Colonne1]="unique",ROW($1:$125)),ROWS($1:81))),"")</f>
        <v/>
      </c>
      <c r="AE85" t="str">
        <f t="array" ref="AE85">IFERROR(INDEX(tableau_1[montant],SMALL(IF(tableau_1[Colonne1]="unique",ROW($1:$125)),ROWS($1:81))),"")</f>
        <v/>
      </c>
      <c r="AF85" s="1" t="str">
        <f t="array" ref="AF85">IFERROR(INDEX(tableau_1[maturité],SMALL(IF(tableau_1[Colonne1]="unique",ROW($1:$125)),ROWS($1:81))),"")</f>
        <v/>
      </c>
      <c r="AG85" t="str">
        <f ca="1">IF(tableau_4[[#This Row],[Column9]]&lt;TODAY(),"Mur","")</f>
        <v/>
      </c>
      <c r="AJ85" t="str">
        <f ca="1">IF(tableau_4[[#This Row],[Column9]]&lt;TODAY(),"","Vendu")</f>
        <v>Vendu</v>
      </c>
    </row>
    <row r="86" spans="2:36" x14ac:dyDescent="0.25">
      <c r="B86" t="s">
        <v>420</v>
      </c>
      <c r="C86" t="s">
        <v>196</v>
      </c>
      <c r="D86" t="s">
        <v>121</v>
      </c>
      <c r="E86" s="1">
        <v>42632</v>
      </c>
      <c r="F86" t="str">
        <f t="array" ref="F86">IFERROR(VLOOKUP(tableau_1[[#This Row],[montant]]&amp;"_"&amp;tableau_1[[#This Row],[nom]],tableau_2[montant]&amp;"_"&amp;tableau_2[nom],1,0),"unique")</f>
        <v>unique</v>
      </c>
      <c r="I86" t="s">
        <v>85</v>
      </c>
      <c r="J86" t="s">
        <v>220</v>
      </c>
      <c r="K86" t="s">
        <v>195</v>
      </c>
      <c r="L86" s="1">
        <v>42870</v>
      </c>
      <c r="M86" t="str">
        <f t="array" ref="M86">IFERROR(VLOOKUP(tableau_2[[#This Row],[montant]]&amp;"_"&amp;tableau_2[[#This Row],[nom]],tableau_1[montant]&amp;"_"&amp;tableau_1[nom],1,0),"unique")</f>
        <v xml:space="preserve">65 400 000_NUMERICABLE  </v>
      </c>
      <c r="P86" t="str">
        <f t="array" ref="P86">IFERROR(INDEX(tableau_1[nom],SMALL(IF(tableau_1[Colonne1]="unique",ROW($1:$125)),ROWS($1:85))),"")</f>
        <v/>
      </c>
      <c r="Q86" s="26" t="str">
        <f t="array" ref="Q86">IFERROR(INDEX(tableau_1[montant],SMALL(IF(tableau_1[Colonne1]&lt;&gt;"unique",ROW($1:$125)),ROWS($1:85))),"")</f>
        <v>36 659 000</v>
      </c>
      <c r="V86" s="27" t="str">
        <f t="array" ref="V86">IFERROR(INDEX(tableau_2[nom],SMALL(IF(tableau_2[Colonne1]="unique",ROW($1:$111)),ROWS($1:82))),"")</f>
        <v/>
      </c>
      <c r="W86" s="27" t="str">
        <f t="array" ref="W86">IFERROR(INDEX(tableau_2[montant],SMALL(IF(tableau_2[Colonne1]="unique",ROW($1:$111)),ROWS($1:82))),"")</f>
        <v/>
      </c>
      <c r="AD86" t="str">
        <f t="array" ref="AD86">IFERROR(INDEX(tableau_1[nom],SMALL(IF(tableau_1[Colonne1]="unique",ROW($1:$125)),ROWS($1:82))),"")</f>
        <v/>
      </c>
      <c r="AE86" t="str">
        <f t="array" ref="AE86">IFERROR(INDEX(tableau_1[montant],SMALL(IF(tableau_1[Colonne1]="unique",ROW($1:$125)),ROWS($1:82))),"")</f>
        <v/>
      </c>
      <c r="AF86" s="1" t="str">
        <f t="array" ref="AF86">IFERROR(INDEX(tableau_1[maturité],SMALL(IF(tableau_1[Colonne1]="unique",ROW($1:$125)),ROWS($1:82))),"")</f>
        <v/>
      </c>
      <c r="AG86" t="str">
        <f ca="1">IF(tableau_4[[#This Row],[Column9]]&lt;TODAY(),"Mur","")</f>
        <v/>
      </c>
      <c r="AJ86" t="str">
        <f ca="1">IF(tableau_4[[#This Row],[Column9]]&lt;TODAY(),"","Vendu")</f>
        <v>Vendu</v>
      </c>
    </row>
    <row r="87" spans="2:36" x14ac:dyDescent="0.25">
      <c r="B87" t="s">
        <v>70</v>
      </c>
      <c r="C87" t="s">
        <v>196</v>
      </c>
      <c r="D87" t="s">
        <v>199</v>
      </c>
      <c r="E87" s="1">
        <v>45303</v>
      </c>
      <c r="F87" t="str">
        <f t="array" ref="F87">IFERROR(VLOOKUP(tableau_1[[#This Row],[montant]]&amp;"_"&amp;tableau_1[[#This Row],[nom]],tableau_2[montant]&amp;"_"&amp;tableau_2[nom],1,0),"unique")</f>
        <v xml:space="preserve">70 188 000_INTESA SAN PAOLO  </v>
      </c>
      <c r="I87" t="s">
        <v>86</v>
      </c>
      <c r="J87" t="s">
        <v>220</v>
      </c>
      <c r="K87" t="s">
        <v>122</v>
      </c>
      <c r="L87" s="1">
        <v>43600</v>
      </c>
      <c r="M87" t="str">
        <f t="array" ref="M87">IFERROR(VLOOKUP(tableau_2[[#This Row],[montant]]&amp;"_"&amp;tableau_2[[#This Row],[nom]],tableau_1[montant]&amp;"_"&amp;tableau_1[nom],1,0),"unique")</f>
        <v xml:space="preserve">55 258 000_NUMERICABLE  </v>
      </c>
      <c r="P87" t="str">
        <f t="array" ref="P87">IFERROR(INDEX(tableau_1[nom],SMALL(IF(tableau_1[Colonne1]="unique",ROW($1:$125)),ROWS($1:86))),"")</f>
        <v/>
      </c>
      <c r="Q87" s="26" t="str">
        <f t="array" ref="Q87">IFERROR(INDEX(tableau_1[montant],SMALL(IF(tableau_1[Colonne1]&lt;&gt;"unique",ROW($1:$125)),ROWS($1:86))),"")</f>
        <v>17 900 000</v>
      </c>
      <c r="V87" s="27" t="str">
        <f t="array" ref="V87">IFERROR(INDEX(tableau_2[nom],SMALL(IF(tableau_2[Colonne1]="unique",ROW($1:$111)),ROWS($1:83))),"")</f>
        <v/>
      </c>
      <c r="W87" s="27" t="str">
        <f t="array" ref="W87">IFERROR(INDEX(tableau_2[montant],SMALL(IF(tableau_2[Colonne1]="unique",ROW($1:$111)),ROWS($1:83))),"")</f>
        <v/>
      </c>
      <c r="AD87" t="str">
        <f t="array" ref="AD87">IFERROR(INDEX(tableau_1[nom],SMALL(IF(tableau_1[Colonne1]="unique",ROW($1:$125)),ROWS($1:83))),"")</f>
        <v/>
      </c>
      <c r="AE87" t="str">
        <f t="array" ref="AE87">IFERROR(INDEX(tableau_1[montant],SMALL(IF(tableau_1[Colonne1]="unique",ROW($1:$125)),ROWS($1:83))),"")</f>
        <v/>
      </c>
      <c r="AF87" s="1" t="str">
        <f t="array" ref="AF87">IFERROR(INDEX(tableau_1[maturité],SMALL(IF(tableau_1[Colonne1]="unique",ROW($1:$125)),ROWS($1:83))),"")</f>
        <v/>
      </c>
      <c r="AG87" t="str">
        <f ca="1">IF(tableau_4[[#This Row],[Column9]]&lt;TODAY(),"Mur","")</f>
        <v/>
      </c>
      <c r="AJ87" t="str">
        <f ca="1">IF(tableau_4[[#This Row],[Column9]]&lt;TODAY(),"","Vendu")</f>
        <v>Vendu</v>
      </c>
    </row>
    <row r="88" spans="2:36" x14ac:dyDescent="0.25">
      <c r="B88" t="s">
        <v>71</v>
      </c>
      <c r="C88" t="s">
        <v>196</v>
      </c>
      <c r="D88" t="s">
        <v>200</v>
      </c>
      <c r="E88" s="1">
        <v>46037</v>
      </c>
      <c r="F88" t="str">
        <f t="array" ref="F88">IFERROR(VLOOKUP(tableau_1[[#This Row],[montant]]&amp;"_"&amp;tableau_1[[#This Row],[nom]],tableau_2[montant]&amp;"_"&amp;tableau_2[nom],1,0),"unique")</f>
        <v xml:space="preserve">67 771 000_INTESA SAN PAOLO  </v>
      </c>
      <c r="I88" t="s">
        <v>87</v>
      </c>
      <c r="J88" t="s">
        <v>221</v>
      </c>
      <c r="K88" t="s">
        <v>209</v>
      </c>
      <c r="L88" s="1">
        <v>44727</v>
      </c>
      <c r="M88" t="str">
        <f t="array" ref="M88">IFERROR(VLOOKUP(tableau_2[[#This Row],[montant]]&amp;"_"&amp;tableau_2[[#This Row],[nom]],tableau_1[montant]&amp;"_"&amp;tableau_1[nom],1,0),"unique")</f>
        <v xml:space="preserve">81 346 000_PERSHING SQUARE  </v>
      </c>
      <c r="P88" t="str">
        <f t="array" ref="P88">IFERROR(INDEX(tableau_1[nom],SMALL(IF(tableau_1[Colonne1]="unique",ROW($1:$125)),ROWS($1:87))),"")</f>
        <v/>
      </c>
      <c r="Q88" s="26" t="str">
        <f t="array" ref="Q88">IFERROR(INDEX(tableau_1[montant],SMALL(IF(tableau_1[Colonne1]&lt;&gt;"unique",ROW($1:$125)),ROWS($1:87))),"")</f>
        <v>16 097 000</v>
      </c>
      <c r="V88" s="27" t="str">
        <f t="array" ref="V88">IFERROR(INDEX(tableau_2[nom],SMALL(IF(tableau_2[Colonne1]="unique",ROW($1:$111)),ROWS($1:84))),"")</f>
        <v/>
      </c>
      <c r="W88" s="27" t="str">
        <f t="array" ref="W88">IFERROR(INDEX(tableau_2[montant],SMALL(IF(tableau_2[Colonne1]="unique",ROW($1:$111)),ROWS($1:84))),"")</f>
        <v/>
      </c>
      <c r="AD88" t="str">
        <f t="array" ref="AD88">IFERROR(INDEX(tableau_1[nom],SMALL(IF(tableau_1[Colonne1]="unique",ROW($1:$125)),ROWS($1:84))),"")</f>
        <v/>
      </c>
      <c r="AE88" t="str">
        <f t="array" ref="AE88">IFERROR(INDEX(tableau_1[montant],SMALL(IF(tableau_1[Colonne1]="unique",ROW($1:$125)),ROWS($1:84))),"")</f>
        <v/>
      </c>
      <c r="AF88" s="1" t="str">
        <f t="array" ref="AF88">IFERROR(INDEX(tableau_1[maturité],SMALL(IF(tableau_1[Colonne1]="unique",ROW($1:$125)),ROWS($1:84))),"")</f>
        <v/>
      </c>
      <c r="AG88" t="str">
        <f ca="1">IF(tableau_4[[#This Row],[Column9]]&lt;TODAY(),"Mur","")</f>
        <v/>
      </c>
      <c r="AJ88" t="str">
        <f ca="1">IF(tableau_4[[#This Row],[Column9]]&lt;TODAY(),"","Vendu")</f>
        <v>Vendu</v>
      </c>
    </row>
    <row r="89" spans="2:36" x14ac:dyDescent="0.25">
      <c r="B89" t="s">
        <v>9</v>
      </c>
      <c r="C89" t="s">
        <v>196</v>
      </c>
      <c r="D89" t="s">
        <v>147</v>
      </c>
      <c r="E89" s="1">
        <v>44215</v>
      </c>
      <c r="F89" t="str">
        <f t="array" ref="F89">IFERROR(VLOOKUP(tableau_1[[#This Row],[montant]]&amp;"_"&amp;tableau_1[[#This Row],[nom]],tableau_2[montant]&amp;"_"&amp;tableau_2[nom],1,0),"unique")</f>
        <v>unique</v>
      </c>
      <c r="I89" t="s">
        <v>88</v>
      </c>
      <c r="J89" t="s">
        <v>222</v>
      </c>
      <c r="K89" t="s">
        <v>124</v>
      </c>
      <c r="L89" s="1">
        <v>54786</v>
      </c>
      <c r="M89" t="str">
        <f t="array" ref="M89">IFERROR(VLOOKUP(tableau_2[[#This Row],[montant]]&amp;"_"&amp;tableau_2[[#This Row],[nom]],tableau_1[montant]&amp;"_"&amp;tableau_1[nom],1,0),"unique")</f>
        <v xml:space="preserve">47 834 300_RABOBANK  </v>
      </c>
      <c r="P89" t="str">
        <f t="array" ref="P89">IFERROR(INDEX(tableau_1[nom],SMALL(IF(tableau_1[Colonne1]="unique",ROW($1:$125)),ROWS($1:88))),"")</f>
        <v/>
      </c>
      <c r="Q89" s="26" t="str">
        <f t="array" ref="Q89">IFERROR(INDEX(tableau_1[montant],SMALL(IF(tableau_1[Colonne1]&lt;&gt;"unique",ROW($1:$125)),ROWS($1:88))),"")</f>
        <v/>
      </c>
      <c r="V89" s="27" t="str">
        <f t="array" ref="V89">IFERROR(INDEX(tableau_2[nom],SMALL(IF(tableau_2[Colonne1]="unique",ROW($1:$111)),ROWS($1:85))),"")</f>
        <v/>
      </c>
      <c r="W89" s="27" t="str">
        <f t="array" ref="W89">IFERROR(INDEX(tableau_2[montant],SMALL(IF(tableau_2[Colonne1]="unique",ROW($1:$111)),ROWS($1:85))),"")</f>
        <v/>
      </c>
      <c r="AD89" t="str">
        <f t="array" ref="AD89">IFERROR(INDEX(tableau_1[nom],SMALL(IF(tableau_1[Colonne1]="unique",ROW($1:$125)),ROWS($1:85))),"")</f>
        <v/>
      </c>
      <c r="AE89" t="str">
        <f t="array" ref="AE89">IFERROR(INDEX(tableau_1[montant],SMALL(IF(tableau_1[Colonne1]="unique",ROW($1:$125)),ROWS($1:85))),"")</f>
        <v/>
      </c>
      <c r="AF89" s="1" t="str">
        <f t="array" ref="AF89">IFERROR(INDEX(tableau_1[maturité],SMALL(IF(tableau_1[Colonne1]="unique",ROW($1:$125)),ROWS($1:85))),"")</f>
        <v/>
      </c>
      <c r="AG89" t="str">
        <f ca="1">IF(tableau_4[[#This Row],[Column9]]&lt;TODAY(),"Mur","")</f>
        <v/>
      </c>
      <c r="AJ89" t="str">
        <f ca="1">IF(tableau_4[[#This Row],[Column9]]&lt;TODAY(),"","Vendu")</f>
        <v>Vendu</v>
      </c>
    </row>
    <row r="90" spans="2:36" x14ac:dyDescent="0.25">
      <c r="B90" t="s">
        <v>72</v>
      </c>
      <c r="C90" t="s">
        <v>196</v>
      </c>
      <c r="D90" t="s">
        <v>201</v>
      </c>
      <c r="E90" s="1">
        <v>45917</v>
      </c>
      <c r="F90" t="str">
        <f t="array" ref="F90">IFERROR(VLOOKUP(tableau_1[[#This Row],[montant]]&amp;"_"&amp;tableau_1[[#This Row],[nom]],tableau_2[montant]&amp;"_"&amp;tableau_2[nom],1,0),"unique")</f>
        <v xml:space="preserve">47 486 000_INTESA SAN PAOLO  </v>
      </c>
      <c r="I90" t="s">
        <v>89</v>
      </c>
      <c r="J90" t="s">
        <v>223</v>
      </c>
      <c r="K90" t="s">
        <v>224</v>
      </c>
      <c r="L90" s="1">
        <v>43549</v>
      </c>
      <c r="M90" t="str">
        <f t="array" ref="M90">IFERROR(VLOOKUP(tableau_2[[#This Row],[montant]]&amp;"_"&amp;tableau_2[[#This Row],[nom]],tableau_1[montant]&amp;"_"&amp;tableau_1[nom],1,0),"unique")</f>
        <v xml:space="preserve">40 675 000_ROYAL BANK OF SCOTLAND  </v>
      </c>
      <c r="P90" t="str">
        <f t="array" ref="P90">IFERROR(INDEX(tableau_1[nom],SMALL(IF(tableau_1[Colonne1]="unique",ROW($1:$125)),ROWS($1:89))),"")</f>
        <v/>
      </c>
      <c r="Q90" s="26" t="str">
        <f t="array" ref="Q90">IFERROR(INDEX(tableau_1[montant],SMALL(IF(tableau_1[Colonne1]&lt;&gt;"unique",ROW($1:$125)),ROWS($1:89))),"")</f>
        <v/>
      </c>
      <c r="V90" s="27" t="str">
        <f t="array" ref="V90">IFERROR(INDEX(tableau_2[nom],SMALL(IF(tableau_2[Colonne1]="unique",ROW($1:$111)),ROWS($1:86))),"")</f>
        <v/>
      </c>
      <c r="W90" s="27" t="str">
        <f t="array" ref="W90">IFERROR(INDEX(tableau_2[montant],SMALL(IF(tableau_2[Colonne1]="unique",ROW($1:$111)),ROWS($1:86))),"")</f>
        <v/>
      </c>
      <c r="AD90" t="str">
        <f t="array" ref="AD90">IFERROR(INDEX(tableau_1[nom],SMALL(IF(tableau_1[Colonne1]="unique",ROW($1:$125)),ROWS($1:86))),"")</f>
        <v/>
      </c>
      <c r="AE90" t="str">
        <f t="array" ref="AE90">IFERROR(INDEX(tableau_1[montant],SMALL(IF(tableau_1[Colonne1]="unique",ROW($1:$125)),ROWS($1:86))),"")</f>
        <v/>
      </c>
      <c r="AF90" s="1" t="str">
        <f t="array" ref="AF90">IFERROR(INDEX(tableau_1[maturité],SMALL(IF(tableau_1[Colonne1]="unique",ROW($1:$125)),ROWS($1:86))),"")</f>
        <v/>
      </c>
      <c r="AG90" t="str">
        <f ca="1">IF(tableau_4[[#This Row],[Column9]]&lt;TODAY(),"Mur","")</f>
        <v/>
      </c>
      <c r="AJ90" t="str">
        <f ca="1">IF(tableau_4[[#This Row],[Column9]]&lt;TODAY(),"","Vendu")</f>
        <v>Vendu</v>
      </c>
    </row>
    <row r="91" spans="2:36" x14ac:dyDescent="0.25">
      <c r="B91" t="s">
        <v>76</v>
      </c>
      <c r="C91" t="s">
        <v>208</v>
      </c>
      <c r="D91" t="s">
        <v>209</v>
      </c>
      <c r="E91" s="1">
        <v>44944</v>
      </c>
      <c r="F91" t="str">
        <f t="array" ref="F91">IFERROR(VLOOKUP(tableau_1[[#This Row],[montant]]&amp;"_"&amp;tableau_1[[#This Row],[nom]],tableau_2[montant]&amp;"_"&amp;tableau_2[nom],1,0),"unique")</f>
        <v xml:space="preserve">72 233 000_LEUCADIA  </v>
      </c>
      <c r="I91" t="s">
        <v>90</v>
      </c>
      <c r="J91" t="s">
        <v>223</v>
      </c>
      <c r="K91" t="s">
        <v>225</v>
      </c>
      <c r="L91" s="1">
        <v>43199</v>
      </c>
      <c r="M91" t="str">
        <f t="array" ref="M91">IFERROR(VLOOKUP(tableau_2[[#This Row],[montant]]&amp;"_"&amp;tableau_2[[#This Row],[nom]],tableau_1[montant]&amp;"_"&amp;tableau_1[nom],1,0),"unique")</f>
        <v xml:space="preserve">34 545 000_ROYAL BANK OF SCOTLAND  </v>
      </c>
      <c r="P91" t="str">
        <f t="array" ref="P91">IFERROR(INDEX(tableau_1[nom],SMALL(IF(tableau_1[Colonne1]="unique",ROW($1:$125)),ROWS($1:90))),"")</f>
        <v/>
      </c>
      <c r="Q91" s="26" t="str">
        <f t="array" ref="Q91">IFERROR(INDEX(tableau_1[montant],SMALL(IF(tableau_1[Colonne1]&lt;&gt;"unique",ROW($1:$125)),ROWS($1:90))),"")</f>
        <v/>
      </c>
      <c r="V91" s="27" t="str">
        <f t="array" ref="V91">IFERROR(INDEX(tableau_2[nom],SMALL(IF(tableau_2[Colonne1]="unique",ROW($1:$111)),ROWS($1:87))),"")</f>
        <v/>
      </c>
      <c r="W91" s="27" t="str">
        <f t="array" ref="W91">IFERROR(INDEX(tableau_2[montant],SMALL(IF(tableau_2[Colonne1]="unique",ROW($1:$111)),ROWS($1:87))),"")</f>
        <v/>
      </c>
      <c r="AD91" t="str">
        <f t="array" ref="AD91">IFERROR(INDEX(tableau_1[nom],SMALL(IF(tableau_1[Colonne1]="unique",ROW($1:$125)),ROWS($1:87))),"")</f>
        <v/>
      </c>
      <c r="AE91" t="str">
        <f t="array" ref="AE91">IFERROR(INDEX(tableau_1[montant],SMALL(IF(tableau_1[Colonne1]="unique",ROW($1:$125)),ROWS($1:87))),"")</f>
        <v/>
      </c>
      <c r="AF91" s="1" t="str">
        <f t="array" ref="AF91">IFERROR(INDEX(tableau_1[maturité],SMALL(IF(tableau_1[Colonne1]="unique",ROW($1:$125)),ROWS($1:87))),"")</f>
        <v/>
      </c>
      <c r="AG91" t="str">
        <f ca="1">IF(tableau_4[[#This Row],[Column9]]&lt;TODAY(),"Mur","")</f>
        <v/>
      </c>
      <c r="AJ91" t="str">
        <f ca="1">IF(tableau_4[[#This Row],[Column9]]&lt;TODAY(),"","Vendu")</f>
        <v>Vendu</v>
      </c>
    </row>
    <row r="92" spans="2:36" x14ac:dyDescent="0.25">
      <c r="B92" t="s">
        <v>421</v>
      </c>
      <c r="C92" t="s">
        <v>455</v>
      </c>
      <c r="D92" t="s">
        <v>119</v>
      </c>
      <c r="E92" s="1">
        <v>46146</v>
      </c>
      <c r="F92" t="str">
        <f t="array" ref="F92">IFERROR(VLOOKUP(tableau_1[[#This Row],[montant]]&amp;"_"&amp;tableau_1[[#This Row],[nom]],tableau_2[montant]&amp;"_"&amp;tableau_2[nom],1,0),"unique")</f>
        <v>unique</v>
      </c>
      <c r="I92" t="s">
        <v>91</v>
      </c>
      <c r="J92" t="s">
        <v>223</v>
      </c>
      <c r="K92" t="s">
        <v>226</v>
      </c>
      <c r="L92" s="1">
        <v>44423</v>
      </c>
      <c r="M92" t="str">
        <f t="array" ref="M92">IFERROR(VLOOKUP(tableau_2[[#This Row],[montant]]&amp;"_"&amp;tableau_2[[#This Row],[nom]],tableau_1[montant]&amp;"_"&amp;tableau_1[nom],1,0),"unique")</f>
        <v>unique</v>
      </c>
      <c r="P92" t="str">
        <f t="array" ref="P92">IFERROR(INDEX(tableau_1[nom],SMALL(IF(tableau_1[Colonne1]="unique",ROW($1:$125)),ROWS($1:91))),"")</f>
        <v/>
      </c>
      <c r="Q92" s="26" t="str">
        <f t="array" ref="Q92">IFERROR(INDEX(tableau_1[montant],SMALL(IF(tableau_1[Colonne1]&lt;&gt;"unique",ROW($1:$125)),ROWS($1:91))),"")</f>
        <v/>
      </c>
      <c r="V92" s="27" t="str">
        <f t="array" ref="V92">IFERROR(INDEX(tableau_2[nom],SMALL(IF(tableau_2[Colonne1]="unique",ROW($1:$111)),ROWS($1:88))),"")</f>
        <v/>
      </c>
      <c r="W92" s="27" t="str">
        <f t="array" ref="W92">IFERROR(INDEX(tableau_2[montant],SMALL(IF(tableau_2[Colonne1]="unique",ROW($1:$111)),ROWS($1:88))),"")</f>
        <v/>
      </c>
      <c r="AD92" t="str">
        <f t="array" ref="AD92">IFERROR(INDEX(tableau_1[nom],SMALL(IF(tableau_1[Colonne1]="unique",ROW($1:$125)),ROWS($1:88))),"")</f>
        <v/>
      </c>
      <c r="AE92" t="str">
        <f t="array" ref="AE92">IFERROR(INDEX(tableau_1[montant],SMALL(IF(tableau_1[Colonne1]="unique",ROW($1:$125)),ROWS($1:88))),"")</f>
        <v/>
      </c>
      <c r="AF92" s="1" t="str">
        <f t="array" ref="AF92">IFERROR(INDEX(tableau_1[maturité],SMALL(IF(tableau_1[Colonne1]="unique",ROW($1:$125)),ROWS($1:88))),"")</f>
        <v/>
      </c>
      <c r="AG92" t="str">
        <f ca="1">IF(tableau_4[[#This Row],[Column9]]&lt;TODAY(),"Mur","")</f>
        <v/>
      </c>
      <c r="AJ92" t="str">
        <f ca="1">IF(tableau_4[[#This Row],[Column9]]&lt;TODAY(),"","Vendu")</f>
        <v>Vendu</v>
      </c>
    </row>
    <row r="93" spans="2:36" x14ac:dyDescent="0.25">
      <c r="B93" t="s">
        <v>77</v>
      </c>
      <c r="C93" t="s">
        <v>210</v>
      </c>
      <c r="D93" t="s">
        <v>211</v>
      </c>
      <c r="E93" s="1">
        <v>46001</v>
      </c>
      <c r="F93" t="str">
        <f t="array" ref="F93">IFERROR(VLOOKUP(tableau_1[[#This Row],[montant]]&amp;"_"&amp;tableau_1[[#This Row],[nom]],tableau_2[montant]&amp;"_"&amp;tableau_2[nom],1,0),"unique")</f>
        <v xml:space="preserve">113 899 000_LLOYDS  </v>
      </c>
      <c r="I93" t="s">
        <v>92</v>
      </c>
      <c r="J93" t="s">
        <v>227</v>
      </c>
      <c r="K93" t="s">
        <v>122</v>
      </c>
      <c r="L93" s="1">
        <v>43536</v>
      </c>
      <c r="M93" t="str">
        <f t="array" ref="M93">IFERROR(VLOOKUP(tableau_2[[#This Row],[montant]]&amp;"_"&amp;tableau_2[[#This Row],[nom]],tableau_1[montant]&amp;"_"&amp;tableau_1[nom],1,0),"unique")</f>
        <v>unique</v>
      </c>
      <c r="P93" t="str">
        <f t="array" ref="P93">IFERROR(INDEX(tableau_1[nom],SMALL(IF(tableau_1[Colonne1]="unique",ROW($1:$125)),ROWS($1:92))),"")</f>
        <v/>
      </c>
      <c r="Q93" s="26" t="str">
        <f t="array" ref="Q93">IFERROR(INDEX(tableau_1[montant],SMALL(IF(tableau_1[Colonne1]&lt;&gt;"unique",ROW($1:$125)),ROWS($1:92))),"")</f>
        <v/>
      </c>
      <c r="V93" s="27" t="str">
        <f t="array" ref="V93">IFERROR(INDEX(tableau_2[nom],SMALL(IF(tableau_2[Colonne1]="unique",ROW($1:$111)),ROWS($1:89))),"")</f>
        <v/>
      </c>
      <c r="W93" s="27" t="str">
        <f t="array" ref="W93">IFERROR(INDEX(tableau_2[montant],SMALL(IF(tableau_2[Colonne1]="unique",ROW($1:$111)),ROWS($1:89))),"")</f>
        <v/>
      </c>
      <c r="AD93" t="str">
        <f t="array" ref="AD93">IFERROR(INDEX(tableau_1[nom],SMALL(IF(tableau_1[Colonne1]="unique",ROW($1:$125)),ROWS($1:89))),"")</f>
        <v/>
      </c>
      <c r="AE93" t="str">
        <f t="array" ref="AE93">IFERROR(INDEX(tableau_1[montant],SMALL(IF(tableau_1[Colonne1]="unique",ROW($1:$125)),ROWS($1:89))),"")</f>
        <v/>
      </c>
      <c r="AF93" s="1" t="str">
        <f t="array" ref="AF93">IFERROR(INDEX(tableau_1[maturité],SMALL(IF(tableau_1[Colonne1]="unique",ROW($1:$125)),ROWS($1:89))),"")</f>
        <v/>
      </c>
      <c r="AG93" t="str">
        <f ca="1">IF(tableau_4[[#This Row],[Column9]]&lt;TODAY(),"Mur","")</f>
        <v/>
      </c>
      <c r="AJ93" t="str">
        <f ca="1">IF(tableau_4[[#This Row],[Column9]]&lt;TODAY(),"","Vendu")</f>
        <v>Vendu</v>
      </c>
    </row>
    <row r="94" spans="2:36" x14ac:dyDescent="0.25">
      <c r="B94" t="s">
        <v>422</v>
      </c>
      <c r="C94" t="s">
        <v>456</v>
      </c>
      <c r="D94" t="s">
        <v>190</v>
      </c>
      <c r="E94" s="1">
        <v>43040</v>
      </c>
      <c r="F94" t="str">
        <f t="array" ref="F94">IFERROR(VLOOKUP(tableau_1[[#This Row],[montant]]&amp;"_"&amp;tableau_1[[#This Row],[nom]],tableau_2[montant]&amp;"_"&amp;tableau_2[nom],1,0),"unique")</f>
        <v>unique</v>
      </c>
      <c r="I94" t="s">
        <v>93</v>
      </c>
      <c r="J94" t="s">
        <v>228</v>
      </c>
      <c r="K94" t="s">
        <v>229</v>
      </c>
      <c r="L94" s="1">
        <v>44293</v>
      </c>
      <c r="M94" t="str">
        <f t="array" ref="M94">IFERROR(VLOOKUP(tableau_2[[#This Row],[montant]]&amp;"_"&amp;tableau_2[[#This Row],[nom]],tableau_1[montant]&amp;"_"&amp;tableau_1[nom],1,0),"unique")</f>
        <v>unique</v>
      </c>
      <c r="P94" t="str">
        <f t="array" ref="P94">IFERROR(INDEX(tableau_1[nom],SMALL(IF(tableau_1[Colonne1]="unique",ROW($1:$125)),ROWS($1:93))),"")</f>
        <v/>
      </c>
      <c r="Q94" s="26" t="str">
        <f t="array" ref="Q94">IFERROR(INDEX(tableau_1[montant],SMALL(IF(tableau_1[Colonne1]&lt;&gt;"unique",ROW($1:$125)),ROWS($1:93))),"")</f>
        <v/>
      </c>
      <c r="V94" s="27" t="str">
        <f t="array" ref="V94">IFERROR(INDEX(tableau_2[nom],SMALL(IF(tableau_2[Colonne1]="unique",ROW($1:$111)),ROWS($1:90))),"")</f>
        <v/>
      </c>
      <c r="W94" s="27" t="str">
        <f t="array" ref="W94">IFERROR(INDEX(tableau_2[montant],SMALL(IF(tableau_2[Colonne1]="unique",ROW($1:$111)),ROWS($1:90))),"")</f>
        <v/>
      </c>
      <c r="AD94" t="str">
        <f t="array" ref="AD94">IFERROR(INDEX(tableau_1[nom],SMALL(IF(tableau_1[Colonne1]="unique",ROW($1:$125)),ROWS($1:90))),"")</f>
        <v/>
      </c>
      <c r="AE94" t="str">
        <f t="array" ref="AE94">IFERROR(INDEX(tableau_1[montant],SMALL(IF(tableau_1[Colonne1]="unique",ROW($1:$125)),ROWS($1:90))),"")</f>
        <v/>
      </c>
      <c r="AF94" s="1" t="str">
        <f t="array" ref="AF94">IFERROR(INDEX(tableau_1[maturité],SMALL(IF(tableau_1[Colonne1]="unique",ROW($1:$125)),ROWS($1:90))),"")</f>
        <v/>
      </c>
      <c r="AG94" t="str">
        <f ca="1">IF(tableau_4[[#This Row],[Column9]]&lt;TODAY(),"Mur","")</f>
        <v/>
      </c>
      <c r="AJ94" t="str">
        <f ca="1">IF(tableau_4[[#This Row],[Column9]]&lt;TODAY(),"","Vendu")</f>
        <v>Vendu</v>
      </c>
    </row>
    <row r="95" spans="2:36" x14ac:dyDescent="0.25">
      <c r="B95" s="3" t="s">
        <v>78</v>
      </c>
      <c r="C95" t="s">
        <v>212</v>
      </c>
      <c r="D95" t="s">
        <v>213</v>
      </c>
      <c r="E95" s="1">
        <v>43069</v>
      </c>
      <c r="F95" t="str">
        <f t="array" ref="F95">IFERROR(VLOOKUP(tableau_1[[#This Row],[montant]]&amp;"_"&amp;tableau_1[[#This Row],[nom]],tableau_2[montant]&amp;"_"&amp;tableau_2[nom],1,0),"unique")</f>
        <v xml:space="preserve">47 372 740_MERCURY BONDCO PLC  </v>
      </c>
      <c r="I95" t="s">
        <v>94</v>
      </c>
      <c r="J95" t="s">
        <v>228</v>
      </c>
      <c r="K95" t="s">
        <v>166</v>
      </c>
      <c r="L95" s="1">
        <v>45278</v>
      </c>
      <c r="M95" t="str">
        <f t="array" ref="M95">IFERROR(VLOOKUP(tableau_2[[#This Row],[montant]]&amp;"_"&amp;tableau_2[[#This Row],[nom]],tableau_1[montant]&amp;"_"&amp;tableau_1[nom],1,0),"unique")</f>
        <v>unique</v>
      </c>
      <c r="P95" t="str">
        <f t="array" ref="P95">IFERROR(INDEX(tableau_1[nom],SMALL(IF(tableau_1[Colonne1]="unique",ROW($1:$125)),ROWS($1:94))),"")</f>
        <v/>
      </c>
      <c r="Q95" s="26" t="str">
        <f t="array" ref="Q95">IFERROR(INDEX(tableau_1[montant],SMALL(IF(tableau_1[Colonne1]&lt;&gt;"unique",ROW($1:$125)),ROWS($1:94))),"")</f>
        <v/>
      </c>
      <c r="V95" s="27" t="str">
        <f t="array" ref="V95">IFERROR(INDEX(tableau_2[nom],SMALL(IF(tableau_2[Colonne1]="unique",ROW($1:$111)),ROWS($1:91))),"")</f>
        <v/>
      </c>
      <c r="W95" s="27" t="str">
        <f t="array" ref="W95">IFERROR(INDEX(tableau_2[montant],SMALL(IF(tableau_2[Colonne1]="unique",ROW($1:$111)),ROWS($1:91))),"")</f>
        <v/>
      </c>
      <c r="AD95" t="str">
        <f t="array" ref="AD95">IFERROR(INDEX(tableau_1[nom],SMALL(IF(tableau_1[Colonne1]="unique",ROW($1:$125)),ROWS($1:91))),"")</f>
        <v/>
      </c>
      <c r="AE95" t="str">
        <f t="array" ref="AE95">IFERROR(INDEX(tableau_1[montant],SMALL(IF(tableau_1[Colonne1]="unique",ROW($1:$125)),ROWS($1:91))),"")</f>
        <v/>
      </c>
      <c r="AF95" s="1" t="str">
        <f t="array" ref="AF95">IFERROR(INDEX(tableau_1[maturité],SMALL(IF(tableau_1[Colonne1]="unique",ROW($1:$125)),ROWS($1:91))),"")</f>
        <v/>
      </c>
      <c r="AG95" t="str">
        <f ca="1">IF(tableau_4[[#This Row],[Column9]]&lt;TODAY(),"Mur","")</f>
        <v/>
      </c>
      <c r="AJ95" t="str">
        <f ca="1">IF(tableau_4[[#This Row],[Column9]]&lt;TODAY(),"","Vendu")</f>
        <v>Vendu</v>
      </c>
    </row>
    <row r="96" spans="2:36" x14ac:dyDescent="0.25">
      <c r="B96" t="s">
        <v>79</v>
      </c>
      <c r="C96" t="s">
        <v>214</v>
      </c>
      <c r="D96" t="s">
        <v>125</v>
      </c>
      <c r="E96" s="1">
        <v>44848</v>
      </c>
      <c r="F96" t="str">
        <f t="array" ref="F96">IFERROR(VLOOKUP(tableau_1[[#This Row],[montant]]&amp;"_"&amp;tableau_1[[#This Row],[nom]],tableau_2[montant]&amp;"_"&amp;tableau_2[nom],1,0),"unique")</f>
        <v xml:space="preserve">71 556 000_MMC NORILSK NICKEL OJSC  </v>
      </c>
      <c r="I96" t="s">
        <v>95</v>
      </c>
      <c r="J96" t="s">
        <v>228</v>
      </c>
      <c r="K96" t="s">
        <v>230</v>
      </c>
      <c r="L96" s="1">
        <v>45929</v>
      </c>
      <c r="M96" t="str">
        <f t="array" ref="M96">IFERROR(VLOOKUP(tableau_2[[#This Row],[montant]]&amp;"_"&amp;tableau_2[[#This Row],[nom]],tableau_1[montant]&amp;"_"&amp;tableau_1[nom],1,0),"unique")</f>
        <v>unique</v>
      </c>
      <c r="P96" t="str">
        <f t="array" ref="P96">IFERROR(INDEX(tableau_1[nom],SMALL(IF(tableau_1[Colonne1]="unique",ROW($1:$125)),ROWS($1:95))),"")</f>
        <v/>
      </c>
      <c r="Q96" s="26" t="str">
        <f t="array" ref="Q96">IFERROR(INDEX(tableau_1[montant],SMALL(IF(tableau_1[Colonne1]&lt;&gt;"unique",ROW($1:$125)),ROWS($1:95))),"")</f>
        <v/>
      </c>
      <c r="V96" s="27" t="str">
        <f t="array" ref="V96">IFERROR(INDEX(tableau_2[nom],SMALL(IF(tableau_2[Colonne1]="unique",ROW($1:$111)),ROWS($1:92))),"")</f>
        <v/>
      </c>
      <c r="W96" s="27" t="str">
        <f t="array" ref="W96">IFERROR(INDEX(tableau_2[montant],SMALL(IF(tableau_2[Colonne1]="unique",ROW($1:$111)),ROWS($1:92))),"")</f>
        <v/>
      </c>
      <c r="AD96" t="str">
        <f t="array" ref="AD96">IFERROR(INDEX(tableau_1[nom],SMALL(IF(tableau_1[Colonne1]="unique",ROW($1:$125)),ROWS($1:92))),"")</f>
        <v/>
      </c>
      <c r="AE96" t="str">
        <f t="array" ref="AE96">IFERROR(INDEX(tableau_1[montant],SMALL(IF(tableau_1[Colonne1]="unique",ROW($1:$125)),ROWS($1:92))),"")</f>
        <v/>
      </c>
      <c r="AF96" s="1" t="str">
        <f t="array" ref="AF96">IFERROR(INDEX(tableau_1[maturité],SMALL(IF(tableau_1[Colonne1]="unique",ROW($1:$125)),ROWS($1:92))),"")</f>
        <v/>
      </c>
      <c r="AG96" t="str">
        <f ca="1">IF(tableau_4[[#This Row],[Column9]]&lt;TODAY(),"Mur","")</f>
        <v/>
      </c>
      <c r="AJ96" t="str">
        <f ca="1">IF(tableau_4[[#This Row],[Column9]]&lt;TODAY(),"","Vendu")</f>
        <v>Vendu</v>
      </c>
    </row>
    <row r="97" spans="2:36" x14ac:dyDescent="0.25">
      <c r="B97" t="s">
        <v>423</v>
      </c>
      <c r="C97" t="s">
        <v>215</v>
      </c>
      <c r="D97" t="s">
        <v>142</v>
      </c>
      <c r="E97" s="1">
        <v>44621</v>
      </c>
      <c r="F97" t="str">
        <f t="array" ref="F97">IFERROR(VLOOKUP(tableau_1[[#This Row],[montant]]&amp;"_"&amp;tableau_1[[#This Row],[nom]],tableau_2[montant]&amp;"_"&amp;tableau_2[nom],1,0),"unique")</f>
        <v>unique</v>
      </c>
      <c r="I97" t="s">
        <v>96</v>
      </c>
      <c r="J97" t="s">
        <v>231</v>
      </c>
      <c r="K97" t="s">
        <v>232</v>
      </c>
      <c r="L97" s="1">
        <v>45051</v>
      </c>
      <c r="M97" t="str">
        <f t="array" ref="M97">IFERROR(VLOOKUP(tableau_2[[#This Row],[montant]]&amp;"_"&amp;tableau_2[[#This Row],[nom]],tableau_1[montant]&amp;"_"&amp;tableau_1[nom],1,0),"unique")</f>
        <v>unique</v>
      </c>
      <c r="P97" t="str">
        <f t="array" ref="P97">IFERROR(INDEX(tableau_1[nom],SMALL(IF(tableau_1[Colonne1]="unique",ROW($1:$125)),ROWS($1:96))),"")</f>
        <v/>
      </c>
      <c r="Q97" s="26" t="str">
        <f t="array" ref="Q97">IFERROR(INDEX(tableau_1[montant],SMALL(IF(tableau_1[Colonne1]&lt;&gt;"unique",ROW($1:$125)),ROWS($1:96))),"")</f>
        <v/>
      </c>
      <c r="V97" s="27" t="str">
        <f t="array" ref="V97">IFERROR(INDEX(tableau_2[nom],SMALL(IF(tableau_2[Colonne1]="unique",ROW($1:$111)),ROWS($1:93))),"")</f>
        <v/>
      </c>
      <c r="W97" s="27" t="str">
        <f t="array" ref="W97">IFERROR(INDEX(tableau_2[montant],SMALL(IF(tableau_2[Colonne1]="unique",ROW($1:$111)),ROWS($1:93))),"")</f>
        <v/>
      </c>
      <c r="AD97" t="str">
        <f t="array" ref="AD97">IFERROR(INDEX(tableau_1[nom],SMALL(IF(tableau_1[Colonne1]="unique",ROW($1:$125)),ROWS($1:93))),"")</f>
        <v/>
      </c>
      <c r="AE97" t="str">
        <f t="array" ref="AE97">IFERROR(INDEX(tableau_1[montant],SMALL(IF(tableau_1[Colonne1]="unique",ROW($1:$125)),ROWS($1:93))),"")</f>
        <v/>
      </c>
      <c r="AF97" s="1" t="str">
        <f t="array" ref="AF97">IFERROR(INDEX(tableau_1[maturité],SMALL(IF(tableau_1[Colonne1]="unique",ROW($1:$125)),ROWS($1:93))),"")</f>
        <v/>
      </c>
      <c r="AG97" t="str">
        <f ca="1">IF(tableau_4[[#This Row],[Column9]]&lt;TODAY(),"Mur","")</f>
        <v/>
      </c>
      <c r="AJ97" t="str">
        <f ca="1">IF(tableau_4[[#This Row],[Column9]]&lt;TODAY(),"","Vendu")</f>
        <v>Vendu</v>
      </c>
    </row>
    <row r="98" spans="2:36" x14ac:dyDescent="0.25">
      <c r="B98" t="s">
        <v>81</v>
      </c>
      <c r="C98" t="s">
        <v>215</v>
      </c>
      <c r="D98" t="s">
        <v>216</v>
      </c>
      <c r="E98" s="1">
        <v>44805</v>
      </c>
      <c r="F98" t="str">
        <f t="array" ref="F98">IFERROR(VLOOKUP(tableau_1[[#This Row],[montant]]&amp;"_"&amp;tableau_1[[#This Row],[nom]],tableau_2[montant]&amp;"_"&amp;tableau_2[nom],1,0),"unique")</f>
        <v xml:space="preserve">34 378 000_MURPHY OIL  </v>
      </c>
      <c r="I98" t="s">
        <v>97</v>
      </c>
      <c r="J98" t="s">
        <v>231</v>
      </c>
      <c r="K98" t="s">
        <v>233</v>
      </c>
      <c r="L98" s="1">
        <v>46301</v>
      </c>
      <c r="M98" t="str">
        <f t="array" ref="M98">IFERROR(VLOOKUP(tableau_2[[#This Row],[montant]]&amp;"_"&amp;tableau_2[[#This Row],[nom]],tableau_1[montant]&amp;"_"&amp;tableau_1[nom],1,0),"unique")</f>
        <v>unique</v>
      </c>
      <c r="P98" t="str">
        <f t="array" ref="P98">IFERROR(INDEX(tableau_1[nom],SMALL(IF(tableau_1[Colonne1]="unique",ROW($1:$125)),ROWS($1:97))),"")</f>
        <v/>
      </c>
      <c r="Q98" s="26" t="str">
        <f t="array" ref="Q98">IFERROR(INDEX(tableau_1[montant],SMALL(IF(tableau_1[Colonne1]&lt;&gt;"unique",ROW($1:$125)),ROWS($1:97))),"")</f>
        <v/>
      </c>
      <c r="V98" s="27" t="str">
        <f t="array" ref="V98">IFERROR(INDEX(tableau_2[nom],SMALL(IF(tableau_2[Colonne1]="unique",ROW($1:$111)),ROWS($1:94))),"")</f>
        <v/>
      </c>
      <c r="W98" s="27" t="str">
        <f t="array" ref="W98">IFERROR(INDEX(tableau_2[montant],SMALL(IF(tableau_2[Colonne1]="unique",ROW($1:$111)),ROWS($1:94))),"")</f>
        <v/>
      </c>
      <c r="AD98" t="str">
        <f t="array" ref="AD98">IFERROR(INDEX(tableau_1[nom],SMALL(IF(tableau_1[Colonne1]="unique",ROW($1:$125)),ROWS($1:94))),"")</f>
        <v/>
      </c>
      <c r="AE98" t="str">
        <f t="array" ref="AE98">IFERROR(INDEX(tableau_1[montant],SMALL(IF(tableau_1[Colonne1]="unique",ROW($1:$125)),ROWS($1:94))),"")</f>
        <v/>
      </c>
      <c r="AF98" s="1" t="str">
        <f t="array" ref="AF98">IFERROR(INDEX(tableau_1[maturité],SMALL(IF(tableau_1[Colonne1]="unique",ROW($1:$125)),ROWS($1:94))),"")</f>
        <v/>
      </c>
      <c r="AG98" t="str">
        <f ca="1">IF(tableau_4[[#This Row],[Column9]]&lt;TODAY(),"Mur","")</f>
        <v/>
      </c>
      <c r="AJ98" t="str">
        <f ca="1">IF(tableau_4[[#This Row],[Column9]]&lt;TODAY(),"","Vendu")</f>
        <v>Vendu</v>
      </c>
    </row>
    <row r="99" spans="2:36" x14ac:dyDescent="0.25">
      <c r="B99" t="s">
        <v>83</v>
      </c>
      <c r="C99" t="s">
        <v>218</v>
      </c>
      <c r="D99" t="s">
        <v>195</v>
      </c>
      <c r="E99" s="1">
        <v>44030</v>
      </c>
      <c r="F99" t="str">
        <f t="array" ref="F99">IFERROR(VLOOKUP(tableau_1[[#This Row],[montant]]&amp;"_"&amp;tableau_1[[#This Row],[nom]],tableau_2[montant]&amp;"_"&amp;tableau_2[nom],1,0),"unique")</f>
        <v xml:space="preserve">72 106 000_MYRIAD INTERNATIONAL HOLDINGS BV  </v>
      </c>
      <c r="I99" t="s">
        <v>98</v>
      </c>
      <c r="J99" t="s">
        <v>231</v>
      </c>
      <c r="K99" t="s">
        <v>137</v>
      </c>
      <c r="L99" s="1">
        <v>44699</v>
      </c>
      <c r="M99" t="str">
        <f t="array" ref="M99">IFERROR(VLOOKUP(tableau_2[[#This Row],[montant]]&amp;"_"&amp;tableau_2[[#This Row],[nom]],tableau_1[montant]&amp;"_"&amp;tableau_1[nom],1,0),"unique")</f>
        <v xml:space="preserve">29 000 000_TOTAL SA  </v>
      </c>
      <c r="P99" t="str">
        <f t="array" ref="P99">IFERROR(INDEX(tableau_1[nom],SMALL(IF(tableau_1[Colonne1]="unique",ROW($1:$125)),ROWS($1:98))),"")</f>
        <v/>
      </c>
      <c r="Q99" s="26" t="str">
        <f t="array" ref="Q99">IFERROR(INDEX(tableau_1[montant],SMALL(IF(tableau_1[Colonne1]&lt;&gt;"unique",ROW($1:$125)),ROWS($1:98))),"")</f>
        <v/>
      </c>
      <c r="V99" s="27" t="str">
        <f t="array" ref="V99">IFERROR(INDEX(tableau_2[nom],SMALL(IF(tableau_2[Colonne1]="unique",ROW($1:$111)),ROWS($1:95))),"")</f>
        <v/>
      </c>
      <c r="W99" s="27" t="str">
        <f t="array" ref="W99">IFERROR(INDEX(tableau_2[montant],SMALL(IF(tableau_2[Colonne1]="unique",ROW($1:$111)),ROWS($1:95))),"")</f>
        <v/>
      </c>
      <c r="AD99" t="str">
        <f t="array" ref="AD99">IFERROR(INDEX(tableau_1[nom],SMALL(IF(tableau_1[Colonne1]="unique",ROW($1:$125)),ROWS($1:95))),"")</f>
        <v/>
      </c>
      <c r="AE99" t="str">
        <f t="array" ref="AE99">IFERROR(INDEX(tableau_1[montant],SMALL(IF(tableau_1[Colonne1]="unique",ROW($1:$125)),ROWS($1:95))),"")</f>
        <v/>
      </c>
      <c r="AF99" s="1" t="str">
        <f t="array" ref="AF99">IFERROR(INDEX(tableau_1[maturité],SMALL(IF(tableau_1[Colonne1]="unique",ROW($1:$125)),ROWS($1:95))),"")</f>
        <v/>
      </c>
      <c r="AG99" t="str">
        <f ca="1">IF(tableau_4[[#This Row],[Column9]]&lt;TODAY(),"Mur","")</f>
        <v/>
      </c>
      <c r="AJ99" t="str">
        <f ca="1">IF(tableau_4[[#This Row],[Column9]]&lt;TODAY(),"","Vendu")</f>
        <v>Vendu</v>
      </c>
    </row>
    <row r="100" spans="2:36" x14ac:dyDescent="0.25">
      <c r="B100" t="s">
        <v>84</v>
      </c>
      <c r="C100" t="s">
        <v>219</v>
      </c>
      <c r="D100" t="s">
        <v>122</v>
      </c>
      <c r="E100" s="1">
        <v>43497</v>
      </c>
      <c r="F100" t="str">
        <f t="array" ref="F100">IFERROR(VLOOKUP(tableau_1[[#This Row],[montant]]&amp;"_"&amp;tableau_1[[#This Row],[nom]],tableau_2[montant]&amp;"_"&amp;tableau_2[nom],1,0),"unique")</f>
        <v xml:space="preserve">57 981 000_NORTH ATLANTIC DRILLING  </v>
      </c>
      <c r="I100" t="s">
        <v>99</v>
      </c>
      <c r="J100" t="s">
        <v>234</v>
      </c>
      <c r="K100" t="s">
        <v>195</v>
      </c>
      <c r="L100" s="1">
        <v>42675</v>
      </c>
      <c r="M100" t="str">
        <f t="array" ref="M100">IFERROR(VLOOKUP(tableau_2[[#This Row],[montant]]&amp;"_"&amp;tableau_2[[#This Row],[nom]],tableau_1[montant]&amp;"_"&amp;tableau_1[nom],1,0),"unique")</f>
        <v xml:space="preserve">48 521 000_TULLOW OIL  </v>
      </c>
      <c r="P100" t="str">
        <f t="array" ref="P100">IFERROR(INDEX(tableau_1[nom],SMALL(IF(tableau_1[Colonne1]="unique",ROW($1:$125)),ROWS($1:99))),"")</f>
        <v/>
      </c>
      <c r="Q100" s="26" t="str">
        <f t="array" ref="Q100">IFERROR(INDEX(tableau_1[montant],SMALL(IF(tableau_1[Colonne1]&lt;&gt;"unique",ROW($1:$125)),ROWS($1:99))),"")</f>
        <v/>
      </c>
      <c r="V100" s="27" t="str">
        <f t="array" ref="V100">IFERROR(INDEX(tableau_2[nom],SMALL(IF(tableau_2[Colonne1]="unique",ROW($1:$111)),ROWS($1:96))),"")</f>
        <v/>
      </c>
      <c r="W100" s="27" t="str">
        <f t="array" ref="W100">IFERROR(INDEX(tableau_2[montant],SMALL(IF(tableau_2[Colonne1]="unique",ROW($1:$111)),ROWS($1:96))),"")</f>
        <v/>
      </c>
      <c r="AD100" t="str">
        <f t="array" ref="AD100">IFERROR(INDEX(tableau_1[nom],SMALL(IF(tableau_1[Colonne1]="unique",ROW($1:$125)),ROWS($1:96))),"")</f>
        <v/>
      </c>
      <c r="AE100" t="str">
        <f t="array" ref="AE100">IFERROR(INDEX(tableau_1[montant],SMALL(IF(tableau_1[Colonne1]="unique",ROW($1:$125)),ROWS($1:96))),"")</f>
        <v/>
      </c>
      <c r="AF100" s="1" t="str">
        <f t="array" ref="AF100">IFERROR(INDEX(tableau_1[maturité],SMALL(IF(tableau_1[Colonne1]="unique",ROW($1:$125)),ROWS($1:96))),"")</f>
        <v/>
      </c>
      <c r="AG100" t="str">
        <f ca="1">IF(tableau_4[[#This Row],[Column9]]&lt;TODAY(),"Mur","")</f>
        <v/>
      </c>
      <c r="AJ100" t="str">
        <f ca="1">IF(tableau_4[[#This Row],[Column9]]&lt;TODAY(),"","Vendu")</f>
        <v>Vendu</v>
      </c>
    </row>
    <row r="101" spans="2:36" x14ac:dyDescent="0.25">
      <c r="B101" t="s">
        <v>85</v>
      </c>
      <c r="C101" t="s">
        <v>220</v>
      </c>
      <c r="D101" t="s">
        <v>195</v>
      </c>
      <c r="E101" s="1">
        <v>42870</v>
      </c>
      <c r="F101" t="str">
        <f t="array" ref="F101">IFERROR(VLOOKUP(tableau_1[[#This Row],[montant]]&amp;"_"&amp;tableau_1[[#This Row],[nom]],tableau_2[montant]&amp;"_"&amp;tableau_2[nom],1,0),"unique")</f>
        <v xml:space="preserve">65 400 000_NUMERICABLE  </v>
      </c>
      <c r="I101" t="s">
        <v>100</v>
      </c>
      <c r="J101" t="s">
        <v>234</v>
      </c>
      <c r="K101" t="s">
        <v>122</v>
      </c>
      <c r="L101" s="1">
        <v>42840</v>
      </c>
      <c r="M101" t="str">
        <f t="array" ref="M101">IFERROR(VLOOKUP(tableau_2[[#This Row],[montant]]&amp;"_"&amp;tableau_2[[#This Row],[nom]],tableau_1[montant]&amp;"_"&amp;tableau_1[nom],1,0),"unique")</f>
        <v xml:space="preserve">62 593 000_TULLOW OIL  </v>
      </c>
      <c r="P101" t="str">
        <f t="array" ref="P101">IFERROR(INDEX(tableau_1[nom],SMALL(IF(tableau_1[Colonne1]="unique",ROW($1:$125)),ROWS($1:100))),"")</f>
        <v/>
      </c>
      <c r="Q101" s="26" t="str">
        <f t="array" ref="Q101">IFERROR(INDEX(tableau_1[montant],SMALL(IF(tableau_1[Colonne1]&lt;&gt;"unique",ROW($1:$125)),ROWS($1:100))),"")</f>
        <v/>
      </c>
      <c r="V101" s="27" t="str">
        <f t="array" ref="V101">IFERROR(INDEX(tableau_2[nom],SMALL(IF(tableau_2[Colonne1]="unique",ROW($1:$111)),ROWS($1:97))),"")</f>
        <v/>
      </c>
      <c r="W101" s="27" t="str">
        <f t="array" ref="W101">IFERROR(INDEX(tableau_2[montant],SMALL(IF(tableau_2[Colonne1]="unique",ROW($1:$111)),ROWS($1:97))),"")</f>
        <v/>
      </c>
      <c r="AD101" t="str">
        <f t="array" ref="AD101">IFERROR(INDEX(tableau_1[nom],SMALL(IF(tableau_1[Colonne1]="unique",ROW($1:$125)),ROWS($1:97))),"")</f>
        <v/>
      </c>
      <c r="AE101" t="str">
        <f t="array" ref="AE101">IFERROR(INDEX(tableau_1[montant],SMALL(IF(tableau_1[Colonne1]="unique",ROW($1:$125)),ROWS($1:97))),"")</f>
        <v/>
      </c>
      <c r="AF101" s="1" t="str">
        <f t="array" ref="AF101">IFERROR(INDEX(tableau_1[maturité],SMALL(IF(tableau_1[Colonne1]="unique",ROW($1:$125)),ROWS($1:97))),"")</f>
        <v/>
      </c>
      <c r="AG101" t="str">
        <f ca="1">IF(tableau_4[[#This Row],[Column9]]&lt;TODAY(),"Mur","")</f>
        <v/>
      </c>
      <c r="AJ101" t="str">
        <f ca="1">IF(tableau_4[[#This Row],[Column9]]&lt;TODAY(),"","Vendu")</f>
        <v>Vendu</v>
      </c>
    </row>
    <row r="102" spans="2:36" x14ac:dyDescent="0.25">
      <c r="B102" t="s">
        <v>86</v>
      </c>
      <c r="C102" t="s">
        <v>220</v>
      </c>
      <c r="D102" t="s">
        <v>122</v>
      </c>
      <c r="E102" s="1">
        <v>43600</v>
      </c>
      <c r="F102" t="str">
        <f t="array" ref="F102">IFERROR(VLOOKUP(tableau_1[[#This Row],[montant]]&amp;"_"&amp;tableau_1[[#This Row],[nom]],tableau_2[montant]&amp;"_"&amp;tableau_2[nom],1,0),"unique")</f>
        <v xml:space="preserve">55 258 000_NUMERICABLE  </v>
      </c>
      <c r="I102" t="s">
        <v>101</v>
      </c>
      <c r="J102" t="s">
        <v>235</v>
      </c>
      <c r="K102" t="s">
        <v>197</v>
      </c>
      <c r="L102" s="1">
        <v>44301</v>
      </c>
      <c r="M102" t="str">
        <f t="array" ref="M102">IFERROR(VLOOKUP(tableau_2[[#This Row],[montant]]&amp;"_"&amp;tableau_2[[#This Row],[nom]],tableau_1[montant]&amp;"_"&amp;tableau_1[nom],1,0),"unique")</f>
        <v xml:space="preserve">47 367 000_UBS AG  </v>
      </c>
      <c r="P102" t="str">
        <f t="array" ref="P102">IFERROR(INDEX(tableau_1[nom],SMALL(IF(tableau_1[Colonne1]="unique",ROW($1:$125)),ROWS($1:101))),"")</f>
        <v/>
      </c>
      <c r="Q102" s="26" t="str">
        <f t="array" ref="Q102">IFERROR(INDEX(tableau_1[montant],SMALL(IF(tableau_1[Colonne1]&lt;&gt;"unique",ROW($1:$125)),ROWS($1:101))),"")</f>
        <v/>
      </c>
      <c r="V102" s="27" t="str">
        <f t="array" ref="V102">IFERROR(INDEX(tableau_2[nom],SMALL(IF(tableau_2[Colonne1]="unique",ROW($1:$111)),ROWS($1:98))),"")</f>
        <v/>
      </c>
      <c r="W102" s="27" t="str">
        <f t="array" ref="W102">IFERROR(INDEX(tableau_2[montant],SMALL(IF(tableau_2[Colonne1]="unique",ROW($1:$111)),ROWS($1:98))),"")</f>
        <v/>
      </c>
      <c r="AD102" t="str">
        <f t="array" ref="AD102">IFERROR(INDEX(tableau_1[nom],SMALL(IF(tableau_1[Colonne1]="unique",ROW($1:$125)),ROWS($1:98))),"")</f>
        <v/>
      </c>
      <c r="AE102" t="str">
        <f t="array" ref="AE102">IFERROR(INDEX(tableau_1[montant],SMALL(IF(tableau_1[Colonne1]="unique",ROW($1:$125)),ROWS($1:98))),"")</f>
        <v/>
      </c>
      <c r="AF102" s="1" t="str">
        <f t="array" ref="AF102">IFERROR(INDEX(tableau_1[maturité],SMALL(IF(tableau_1[Colonne1]="unique",ROW($1:$125)),ROWS($1:98))),"")</f>
        <v/>
      </c>
      <c r="AG102" t="str">
        <f ca="1">IF(tableau_4[[#This Row],[Column9]]&lt;TODAY(),"Mur","")</f>
        <v/>
      </c>
      <c r="AJ102" t="str">
        <f ca="1">IF(tableau_4[[#This Row],[Column9]]&lt;TODAY(),"","Vendu")</f>
        <v>Vendu</v>
      </c>
    </row>
    <row r="103" spans="2:36" x14ac:dyDescent="0.25">
      <c r="B103" t="s">
        <v>87</v>
      </c>
      <c r="C103" t="s">
        <v>221</v>
      </c>
      <c r="D103" t="s">
        <v>209</v>
      </c>
      <c r="E103" s="1">
        <v>44727</v>
      </c>
      <c r="F103" t="str">
        <f t="array" ref="F103">IFERROR(VLOOKUP(tableau_1[[#This Row],[montant]]&amp;"_"&amp;tableau_1[[#This Row],[nom]],tableau_2[montant]&amp;"_"&amp;tableau_2[nom],1,0),"unique")</f>
        <v xml:space="preserve">81 346 000_PERSHING SQUARE  </v>
      </c>
      <c r="I103" t="s">
        <v>102</v>
      </c>
      <c r="J103" t="s">
        <v>235</v>
      </c>
      <c r="K103" t="s">
        <v>121</v>
      </c>
      <c r="L103" s="1">
        <v>46127</v>
      </c>
      <c r="M103" t="str">
        <f t="array" ref="M103">IFERROR(VLOOKUP(tableau_2[[#This Row],[montant]]&amp;"_"&amp;tableau_2[[#This Row],[nom]],tableau_1[montant]&amp;"_"&amp;tableau_1[nom],1,0),"unique")</f>
        <v xml:space="preserve">42 630 000_UBS AG  </v>
      </c>
      <c r="P103" t="str">
        <f t="array" ref="P103">IFERROR(INDEX(tableau_1[nom],SMALL(IF(tableau_1[Colonne1]="unique",ROW($1:$125)),ROWS($1:102))),"")</f>
        <v/>
      </c>
      <c r="Q103" s="26" t="str">
        <f t="array" ref="Q103">IFERROR(INDEX(tableau_1[montant],SMALL(IF(tableau_1[Colonne1]&lt;&gt;"unique",ROW($1:$125)),ROWS($1:102))),"")</f>
        <v/>
      </c>
      <c r="V103" s="27" t="str">
        <f t="array" ref="V103">IFERROR(INDEX(tableau_2[nom],SMALL(IF(tableau_2[Colonne1]="unique",ROW($1:$111)),ROWS($1:99))),"")</f>
        <v/>
      </c>
      <c r="W103" s="27" t="str">
        <f t="array" ref="W103">IFERROR(INDEX(tableau_2[montant],SMALL(IF(tableau_2[Colonne1]="unique",ROW($1:$111)),ROWS($1:99))),"")</f>
        <v/>
      </c>
      <c r="AD103" t="str">
        <f t="array" ref="AD103">IFERROR(INDEX(tableau_1[nom],SMALL(IF(tableau_1[Colonne1]="unique",ROW($1:$125)),ROWS($1:99))),"")</f>
        <v/>
      </c>
      <c r="AE103" t="str">
        <f t="array" ref="AE103">IFERROR(INDEX(tableau_1[montant],SMALL(IF(tableau_1[Colonne1]="unique",ROW($1:$125)),ROWS($1:99))),"")</f>
        <v/>
      </c>
      <c r="AF103" s="1" t="str">
        <f t="array" ref="AF103">IFERROR(INDEX(tableau_1[maturité],SMALL(IF(tableau_1[Colonne1]="unique",ROW($1:$125)),ROWS($1:99))),"")</f>
        <v/>
      </c>
      <c r="AG103" t="str">
        <f ca="1">IF(tableau_4[[#This Row],[Column9]]&lt;TODAY(),"Mur","")</f>
        <v/>
      </c>
      <c r="AJ103" t="str">
        <f ca="1">IF(tableau_4[[#This Row],[Column9]]&lt;TODAY(),"","Vendu")</f>
        <v>Vendu</v>
      </c>
    </row>
    <row r="104" spans="2:36" x14ac:dyDescent="0.25">
      <c r="B104" t="s">
        <v>88</v>
      </c>
      <c r="C104" t="s">
        <v>222</v>
      </c>
      <c r="D104" t="s">
        <v>124</v>
      </c>
      <c r="E104" s="1">
        <v>54786</v>
      </c>
      <c r="F104" t="str">
        <f t="array" ref="F104">IFERROR(VLOOKUP(tableau_1[[#This Row],[montant]]&amp;"_"&amp;tableau_1[[#This Row],[nom]],tableau_2[montant]&amp;"_"&amp;tableau_2[nom],1,0),"unique")</f>
        <v xml:space="preserve">47 834 300_RABOBANK  </v>
      </c>
      <c r="I104" t="s">
        <v>103</v>
      </c>
      <c r="J104" t="s">
        <v>235</v>
      </c>
      <c r="K104" t="s">
        <v>165</v>
      </c>
      <c r="L104" s="1">
        <v>44239</v>
      </c>
      <c r="M104" t="str">
        <f t="array" ref="M104">IFERROR(VLOOKUP(tableau_2[[#This Row],[montant]]&amp;"_"&amp;tableau_2[[#This Row],[nom]],tableau_1[montant]&amp;"_"&amp;tableau_1[nom],1,0),"unique")</f>
        <v xml:space="preserve">77 359 000_UBS AG  </v>
      </c>
      <c r="P104" t="str">
        <f t="array" ref="P104">IFERROR(INDEX(tableau_1[nom],SMALL(IF(tableau_1[Colonne1]="unique",ROW($1:$125)),ROWS($1:103))),"")</f>
        <v/>
      </c>
      <c r="Q104" s="26" t="str">
        <f t="array" ref="Q104">IFERROR(INDEX(tableau_1[montant],SMALL(IF(tableau_1[Colonne1]&lt;&gt;"unique",ROW($1:$125)),ROWS($1:103))),"")</f>
        <v/>
      </c>
      <c r="V104" s="27" t="str">
        <f t="array" ref="V104">IFERROR(INDEX(tableau_2[nom],SMALL(IF(tableau_2[Colonne1]="unique",ROW($1:$111)),ROWS($1:100))),"")</f>
        <v/>
      </c>
      <c r="W104" s="27" t="str">
        <f t="array" ref="W104">IFERROR(INDEX(tableau_2[montant],SMALL(IF(tableau_2[Colonne1]="unique",ROW($1:$111)),ROWS($1:100))),"")</f>
        <v/>
      </c>
      <c r="AD104" t="str">
        <f t="array" ref="AD104">IFERROR(INDEX(tableau_1[nom],SMALL(IF(tableau_1[Colonne1]="unique",ROW($1:$125)),ROWS($1:100))),"")</f>
        <v/>
      </c>
      <c r="AE104" t="str">
        <f t="array" ref="AE104">IFERROR(INDEX(tableau_1[montant],SMALL(IF(tableau_1[Colonne1]="unique",ROW($1:$125)),ROWS($1:100))),"")</f>
        <v/>
      </c>
      <c r="AF104" s="1" t="str">
        <f t="array" ref="AF104">IFERROR(INDEX(tableau_1[maturité],SMALL(IF(tableau_1[Colonne1]="unique",ROW($1:$125)),ROWS($1:100))),"")</f>
        <v/>
      </c>
      <c r="AG104" t="str">
        <f ca="1">IF(tableau_4[[#This Row],[Column9]]&lt;TODAY(),"Mur","")</f>
        <v/>
      </c>
      <c r="AJ104" t="str">
        <f ca="1">IF(tableau_4[[#This Row],[Column9]]&lt;TODAY(),"","Vendu")</f>
        <v>Vendu</v>
      </c>
    </row>
    <row r="105" spans="2:36" x14ac:dyDescent="0.25">
      <c r="B105" t="s">
        <v>89</v>
      </c>
      <c r="C105" t="s">
        <v>223</v>
      </c>
      <c r="D105" t="s">
        <v>224</v>
      </c>
      <c r="E105" s="1">
        <v>43549</v>
      </c>
      <c r="F105" t="str">
        <f t="array" ref="F105">IFERROR(VLOOKUP(tableau_1[[#This Row],[montant]]&amp;"_"&amp;tableau_1[[#This Row],[nom]],tableau_2[montant]&amp;"_"&amp;tableau_2[nom],1,0),"unique")</f>
        <v xml:space="preserve">40 675 000_ROYAL BANK OF SCOTLAND  </v>
      </c>
      <c r="I105" t="s">
        <v>104</v>
      </c>
      <c r="J105" t="s">
        <v>235</v>
      </c>
      <c r="K105" t="s">
        <v>165</v>
      </c>
      <c r="L105" s="1">
        <v>43242</v>
      </c>
      <c r="M105" t="str">
        <f t="array" ref="M105">IFERROR(VLOOKUP(tableau_2[[#This Row],[montant]]&amp;"_"&amp;tableau_2[[#This Row],[nom]],tableau_1[montant]&amp;"_"&amp;tableau_1[nom],1,0),"unique")</f>
        <v xml:space="preserve">82 597 000_UBS AG  </v>
      </c>
      <c r="P105" t="str">
        <f t="array" ref="P105">IFERROR(INDEX(tableau_1[nom],SMALL(IF(tableau_1[Colonne1]="unique",ROW($1:$125)),ROWS($1:104))),"")</f>
        <v/>
      </c>
      <c r="Q105" s="26" t="str">
        <f t="array" ref="Q105">IFERROR(INDEX(tableau_1[montant],SMALL(IF(tableau_1[Colonne1]&lt;&gt;"unique",ROW($1:$125)),ROWS($1:104))),"")</f>
        <v/>
      </c>
      <c r="V105" s="27" t="str">
        <f t="array" ref="V105">IFERROR(INDEX(tableau_2[nom],SMALL(IF(tableau_2[Colonne1]="unique",ROW($1:$111)),ROWS($1:101))),"")</f>
        <v/>
      </c>
      <c r="W105" s="27" t="str">
        <f t="array" ref="W105">IFERROR(INDEX(tableau_2[montant],SMALL(IF(tableau_2[Colonne1]="unique",ROW($1:$111)),ROWS($1:101))),"")</f>
        <v/>
      </c>
      <c r="AD105" t="str">
        <f t="array" ref="AD105">IFERROR(INDEX(tableau_1[nom],SMALL(IF(tableau_1[Colonne1]="unique",ROW($1:$125)),ROWS($1:101))),"")</f>
        <v/>
      </c>
      <c r="AE105" t="str">
        <f t="array" ref="AE105">IFERROR(INDEX(tableau_1[montant],SMALL(IF(tableau_1[Colonne1]="unique",ROW($1:$125)),ROWS($1:101))),"")</f>
        <v/>
      </c>
      <c r="AF105" s="1" t="str">
        <f t="array" ref="AF105">IFERROR(INDEX(tableau_1[maturité],SMALL(IF(tableau_1[Colonne1]="unique",ROW($1:$125)),ROWS($1:101))),"")</f>
        <v/>
      </c>
      <c r="AG105" t="str">
        <f ca="1">IF(tableau_4[[#This Row],[Column9]]&lt;TODAY(),"Mur","")</f>
        <v/>
      </c>
      <c r="AJ105" t="str">
        <f ca="1">IF(tableau_4[[#This Row],[Column9]]&lt;TODAY(),"","Vendu")</f>
        <v>Vendu</v>
      </c>
    </row>
    <row r="106" spans="2:36" x14ac:dyDescent="0.25">
      <c r="B106" t="s">
        <v>90</v>
      </c>
      <c r="C106" t="s">
        <v>223</v>
      </c>
      <c r="D106" t="s">
        <v>225</v>
      </c>
      <c r="E106" s="1">
        <v>43199</v>
      </c>
      <c r="F106" t="str">
        <f t="array" ref="F106">IFERROR(VLOOKUP(tableau_1[[#This Row],[montant]]&amp;"_"&amp;tableau_1[[#This Row],[nom]],tableau_2[montant]&amp;"_"&amp;tableau_2[nom],1,0),"unique")</f>
        <v xml:space="preserve">34 545 000_ROYAL BANK OF SCOTLAND  </v>
      </c>
      <c r="I106" t="s">
        <v>105</v>
      </c>
      <c r="J106" t="s">
        <v>235</v>
      </c>
      <c r="K106" t="s">
        <v>134</v>
      </c>
      <c r="L106" s="1">
        <v>45427</v>
      </c>
      <c r="M106" t="str">
        <f t="array" ref="M106">IFERROR(VLOOKUP(tableau_2[[#This Row],[montant]]&amp;"_"&amp;tableau_2[[#This Row],[nom]],tableau_1[montant]&amp;"_"&amp;tableau_1[nom],1,0),"unique")</f>
        <v xml:space="preserve">77 360 000_UBS AG  </v>
      </c>
      <c r="P106" t="str">
        <f t="array" ref="P106">IFERROR(INDEX(tableau_1[nom],SMALL(IF(tableau_1[Colonne1]="unique",ROW($1:$125)),ROWS($1:105))),"")</f>
        <v/>
      </c>
      <c r="Q106" s="26" t="str">
        <f t="array" ref="Q106">IFERROR(INDEX(tableau_1[montant],SMALL(IF(tableau_1[Colonne1]&lt;&gt;"unique",ROW($1:$125)),ROWS($1:105))),"")</f>
        <v/>
      </c>
      <c r="V106" s="27" t="str">
        <f t="array" ref="V106">IFERROR(INDEX(tableau_2[nom],SMALL(IF(tableau_2[Colonne1]="unique",ROW($1:$111)),ROWS($1:102))),"")</f>
        <v/>
      </c>
      <c r="W106" s="27" t="str">
        <f t="array" ref="W106">IFERROR(INDEX(tableau_2[montant],SMALL(IF(tableau_2[Colonne1]="unique",ROW($1:$111)),ROWS($1:102))),"")</f>
        <v/>
      </c>
      <c r="AD106" t="str">
        <f t="array" ref="AD106">IFERROR(INDEX(tableau_1[nom],SMALL(IF(tableau_1[Colonne1]="unique",ROW($1:$125)),ROWS($1:102))),"")</f>
        <v/>
      </c>
      <c r="AE106" t="str">
        <f t="array" ref="AE106">IFERROR(INDEX(tableau_1[montant],SMALL(IF(tableau_1[Colonne1]="unique",ROW($1:$125)),ROWS($1:102))),"")</f>
        <v/>
      </c>
      <c r="AF106" s="1" t="str">
        <f t="array" ref="AF106">IFERROR(INDEX(tableau_1[maturité],SMALL(IF(tableau_1[Colonne1]="unique",ROW($1:$125)),ROWS($1:102))),"")</f>
        <v/>
      </c>
      <c r="AG106" t="str">
        <f ca="1">IF(tableau_4[[#This Row],[Column9]]&lt;TODAY(),"Mur","")</f>
        <v/>
      </c>
      <c r="AJ106" t="str">
        <f ca="1">IF(tableau_4[[#This Row],[Column9]]&lt;TODAY(),"","Vendu")</f>
        <v>Vendu</v>
      </c>
    </row>
    <row r="107" spans="2:36" x14ac:dyDescent="0.25">
      <c r="B107" t="s">
        <v>424</v>
      </c>
      <c r="C107" t="s">
        <v>227</v>
      </c>
      <c r="D107" t="s">
        <v>122</v>
      </c>
      <c r="E107" s="1">
        <v>43536</v>
      </c>
      <c r="F107" t="str">
        <f t="array" ref="F107">IFERROR(VLOOKUP(tableau_1[[#This Row],[montant]]&amp;"_"&amp;tableau_1[[#This Row],[nom]],tableau_2[montant]&amp;"_"&amp;tableau_2[nom],1,0),"unique")</f>
        <v>unique</v>
      </c>
      <c r="I107" t="s">
        <v>106</v>
      </c>
      <c r="J107" t="s">
        <v>235</v>
      </c>
      <c r="K107" t="s">
        <v>170</v>
      </c>
      <c r="L107" s="1">
        <v>44611</v>
      </c>
      <c r="M107" t="str">
        <f t="array" ref="M107">IFERROR(VLOOKUP(tableau_2[[#This Row],[montant]]&amp;"_"&amp;tableau_2[[#This Row],[nom]],tableau_1[montant]&amp;"_"&amp;tableau_1[nom],1,0),"unique")</f>
        <v>unique</v>
      </c>
      <c r="P107" t="str">
        <f t="array" ref="P107">IFERROR(INDEX(tableau_1[nom],SMALL(IF(tableau_1[Colonne1]="unique",ROW($1:$125)),ROWS($1:106))),"")</f>
        <v/>
      </c>
      <c r="Q107" s="26" t="str">
        <f t="array" ref="Q107">IFERROR(INDEX(tableau_1[montant],SMALL(IF(tableau_1[Colonne1]&lt;&gt;"unique",ROW($1:$125)),ROWS($1:106))),"")</f>
        <v/>
      </c>
      <c r="V107" s="27" t="str">
        <f t="array" ref="V107">IFERROR(INDEX(tableau_2[nom],SMALL(IF(tableau_2[Colonne1]="unique",ROW($1:$111)),ROWS($1:103))),"")</f>
        <v/>
      </c>
      <c r="W107" s="27" t="str">
        <f t="array" ref="W107">IFERROR(INDEX(tableau_2[montant],SMALL(IF(tableau_2[Colonne1]="unique",ROW($1:$111)),ROWS($1:103))),"")</f>
        <v/>
      </c>
      <c r="AD107" t="str">
        <f t="array" ref="AD107">IFERROR(INDEX(tableau_1[nom],SMALL(IF(tableau_1[Colonne1]="unique",ROW($1:$125)),ROWS($1:103))),"")</f>
        <v/>
      </c>
      <c r="AE107" t="str">
        <f t="array" ref="AE107">IFERROR(INDEX(tableau_1[montant],SMALL(IF(tableau_1[Colonne1]="unique",ROW($1:$125)),ROWS($1:103))),"")</f>
        <v/>
      </c>
      <c r="AF107" s="1" t="str">
        <f t="array" ref="AF107">IFERROR(INDEX(tableau_1[maturité],SMALL(IF(tableau_1[Colonne1]="unique",ROW($1:$125)),ROWS($1:103))),"")</f>
        <v/>
      </c>
      <c r="AG107" t="str">
        <f ca="1">IF(tableau_4[[#This Row],[Column9]]&lt;TODAY(),"Mur","")</f>
        <v/>
      </c>
      <c r="AJ107" t="str">
        <f ca="1">IF(tableau_4[[#This Row],[Column9]]&lt;TODAY(),"","Vendu")</f>
        <v>Vendu</v>
      </c>
    </row>
    <row r="108" spans="2:36" x14ac:dyDescent="0.25">
      <c r="B108" s="3" t="s">
        <v>425</v>
      </c>
      <c r="C108" t="s">
        <v>457</v>
      </c>
      <c r="D108" t="s">
        <v>139</v>
      </c>
      <c r="E108" s="1">
        <v>44736</v>
      </c>
      <c r="F108" t="str">
        <f t="array" ref="F108">IFERROR(VLOOKUP(tableau_1[[#This Row],[montant]]&amp;"_"&amp;tableau_1[[#This Row],[nom]],tableau_2[montant]&amp;"_"&amp;tableau_2[nom],1,0),"unique")</f>
        <v>unique</v>
      </c>
      <c r="I108" t="s">
        <v>107</v>
      </c>
      <c r="J108" t="s">
        <v>235</v>
      </c>
      <c r="K108" t="s">
        <v>127</v>
      </c>
      <c r="L108" s="1">
        <v>44790</v>
      </c>
      <c r="M108" t="str">
        <f t="array" ref="M108">IFERROR(VLOOKUP(tableau_2[[#This Row],[montant]]&amp;"_"&amp;tableau_2[[#This Row],[nom]],tableau_1[montant]&amp;"_"&amp;tableau_1[nom],1,0),"unique")</f>
        <v xml:space="preserve">14 250 000_UBS AG  </v>
      </c>
      <c r="P108" t="str">
        <f t="array" ref="P108">IFERROR(INDEX(tableau_1[nom],SMALL(IF(tableau_1[Colonne1]="unique",ROW($1:$125)),ROWS($1:107))),"")</f>
        <v/>
      </c>
      <c r="Q108" s="26" t="str">
        <f t="array" ref="Q108">IFERROR(INDEX(tableau_1[montant],SMALL(IF(tableau_1[Colonne1]&lt;&gt;"unique",ROW($1:$125)),ROWS($1:107))),"")</f>
        <v/>
      </c>
      <c r="V108" s="27" t="str">
        <f t="array" ref="V108">IFERROR(INDEX(tableau_2[nom],SMALL(IF(tableau_2[Colonne1]="unique",ROW($1:$111)),ROWS($1:104))),"")</f>
        <v/>
      </c>
      <c r="W108" s="27" t="str">
        <f t="array" ref="W108">IFERROR(INDEX(tableau_2[montant],SMALL(IF(tableau_2[Colonne1]="unique",ROW($1:$111)),ROWS($1:104))),"")</f>
        <v/>
      </c>
      <c r="AD108" t="str">
        <f t="array" ref="AD108">IFERROR(INDEX(tableau_1[nom],SMALL(IF(tableau_1[Colonne1]="unique",ROW($1:$125)),ROWS($1:104))),"")</f>
        <v/>
      </c>
      <c r="AE108" t="str">
        <f t="array" ref="AE108">IFERROR(INDEX(tableau_1[montant],SMALL(IF(tableau_1[Colonne1]="unique",ROW($1:$125)),ROWS($1:104))),"")</f>
        <v/>
      </c>
      <c r="AF108" s="1" t="str">
        <f t="array" ref="AF108">IFERROR(INDEX(tableau_1[maturité],SMALL(IF(tableau_1[Colonne1]="unique",ROW($1:$125)),ROWS($1:104))),"")</f>
        <v/>
      </c>
      <c r="AG108" t="str">
        <f ca="1">IF(tableau_4[[#This Row],[Column9]]&lt;TODAY(),"Mur","")</f>
        <v/>
      </c>
      <c r="AJ108" t="str">
        <f ca="1">IF(tableau_4[[#This Row],[Column9]]&lt;TODAY(),"","Vendu")</f>
        <v>Vendu</v>
      </c>
    </row>
    <row r="109" spans="2:36" x14ac:dyDescent="0.25">
      <c r="B109" t="s">
        <v>426</v>
      </c>
      <c r="C109" t="s">
        <v>458</v>
      </c>
      <c r="D109" t="s">
        <v>224</v>
      </c>
      <c r="E109" s="1">
        <v>46900</v>
      </c>
      <c r="F109" t="str">
        <f t="array" ref="F109">IFERROR(VLOOKUP(tableau_1[[#This Row],[montant]]&amp;"_"&amp;tableau_1[[#This Row],[nom]],tableau_2[montant]&amp;"_"&amp;tableau_2[nom],1,0),"unique")</f>
        <v>unique</v>
      </c>
      <c r="I109" t="s">
        <v>108</v>
      </c>
      <c r="J109" t="s">
        <v>236</v>
      </c>
      <c r="K109" t="s">
        <v>131</v>
      </c>
      <c r="L109" s="1">
        <v>43222</v>
      </c>
      <c r="M109" t="str">
        <f t="array" ref="M109">IFERROR(VLOOKUP(tableau_2[[#This Row],[montant]]&amp;"_"&amp;tableau_2[[#This Row],[nom]],tableau_1[montant]&amp;"_"&amp;tableau_1[nom],1,0),"unique")</f>
        <v xml:space="preserve">48 422 000_UNICREDIT  </v>
      </c>
      <c r="P109" t="str">
        <f t="array" ref="P109">IFERROR(INDEX(tableau_1[nom],SMALL(IF(tableau_1[Colonne1]="unique",ROW($1:$125)),ROWS($1:108))),"")</f>
        <v/>
      </c>
      <c r="Q109" s="26" t="str">
        <f t="array" ref="Q109">IFERROR(INDEX(tableau_1[montant],SMALL(IF(tableau_1[Colonne1]&lt;&gt;"unique",ROW($1:$125)),ROWS($1:108))),"")</f>
        <v/>
      </c>
      <c r="V109" s="27" t="str">
        <f t="array" ref="V109">IFERROR(INDEX(tableau_2[nom],SMALL(IF(tableau_2[Colonne1]="unique",ROW($1:$111)),ROWS($1:105))),"")</f>
        <v/>
      </c>
      <c r="W109" s="27" t="str">
        <f t="array" ref="W109">IFERROR(INDEX(tableau_2[montant],SMALL(IF(tableau_2[Colonne1]="unique",ROW($1:$111)),ROWS($1:105))),"")</f>
        <v/>
      </c>
      <c r="AD109" t="str">
        <f t="array" ref="AD109">IFERROR(INDEX(tableau_1[nom],SMALL(IF(tableau_1[Colonne1]="unique",ROW($1:$125)),ROWS($1:105))),"")</f>
        <v/>
      </c>
      <c r="AE109" t="str">
        <f t="array" ref="AE109">IFERROR(INDEX(tableau_1[montant],SMALL(IF(tableau_1[Colonne1]="unique",ROW($1:$125)),ROWS($1:105))),"")</f>
        <v/>
      </c>
      <c r="AF109" s="1" t="str">
        <f t="array" ref="AF109">IFERROR(INDEX(tableau_1[maturité],SMALL(IF(tableau_1[Colonne1]="unique",ROW($1:$125)),ROWS($1:105))),"")</f>
        <v/>
      </c>
      <c r="AG109" t="str">
        <f ca="1">IF(tableau_4[[#This Row],[Column9]]&lt;TODAY(),"Mur","")</f>
        <v/>
      </c>
      <c r="AJ109" t="str">
        <f ca="1">IF(tableau_4[[#This Row],[Column9]]&lt;TODAY(),"","Vendu")</f>
        <v>Vendu</v>
      </c>
    </row>
    <row r="110" spans="2:36" x14ac:dyDescent="0.25">
      <c r="B110" t="s">
        <v>427</v>
      </c>
      <c r="C110" t="s">
        <v>228</v>
      </c>
      <c r="D110" t="s">
        <v>229</v>
      </c>
      <c r="E110" s="1">
        <v>44293</v>
      </c>
      <c r="F110" t="str">
        <f t="array" ref="F110">IFERROR(VLOOKUP(tableau_1[[#This Row],[montant]]&amp;"_"&amp;tableau_1[[#This Row],[nom]],tableau_2[montant]&amp;"_"&amp;tableau_2[nom],1,0),"unique")</f>
        <v>unique</v>
      </c>
      <c r="I110" t="s">
        <v>109</v>
      </c>
      <c r="J110" t="s">
        <v>236</v>
      </c>
      <c r="K110" t="s">
        <v>229</v>
      </c>
      <c r="L110" s="1">
        <v>44449</v>
      </c>
      <c r="M110" t="str">
        <f t="array" ref="M110">IFERROR(VLOOKUP(tableau_2[[#This Row],[montant]]&amp;"_"&amp;tableau_2[[#This Row],[nom]],tableau_1[montant]&amp;"_"&amp;tableau_1[nom],1,0),"unique")</f>
        <v>unique</v>
      </c>
      <c r="P110" t="str">
        <f t="array" ref="P110">IFERROR(INDEX(tableau_1[nom],SMALL(IF(tableau_1[Colonne1]="unique",ROW($1:$125)),ROWS($1:109))),"")</f>
        <v/>
      </c>
      <c r="Q110" s="26" t="str">
        <f t="array" ref="Q110">IFERROR(INDEX(tableau_1[montant],SMALL(IF(tableau_1[Colonne1]&lt;&gt;"unique",ROW($1:$125)),ROWS($1:109))),"")</f>
        <v/>
      </c>
      <c r="V110" s="27" t="str">
        <f t="array" ref="V110">IFERROR(INDEX(tableau_2[nom],SMALL(IF(tableau_2[Colonne1]="unique",ROW($1:$111)),ROWS($1:106))),"")</f>
        <v/>
      </c>
      <c r="W110" s="27" t="str">
        <f t="array" ref="W110">IFERROR(INDEX(tableau_2[montant],SMALL(IF(tableau_2[Colonne1]="unique",ROW($1:$111)),ROWS($1:106))),"")</f>
        <v/>
      </c>
      <c r="AD110" t="str">
        <f t="array" ref="AD110">IFERROR(INDEX(tableau_1[nom],SMALL(IF(tableau_1[Colonne1]="unique",ROW($1:$125)),ROWS($1:106))),"")</f>
        <v/>
      </c>
      <c r="AE110" t="str">
        <f t="array" ref="AE110">IFERROR(INDEX(tableau_1[montant],SMALL(IF(tableau_1[Colonne1]="unique",ROW($1:$125)),ROWS($1:106))),"")</f>
        <v/>
      </c>
      <c r="AF110" s="1" t="str">
        <f t="array" ref="AF110">IFERROR(INDEX(tableau_1[maturité],SMALL(IF(tableau_1[Colonne1]="unique",ROW($1:$125)),ROWS($1:106))),"")</f>
        <v/>
      </c>
      <c r="AG110" t="str">
        <f ca="1">IF(tableau_4[[#This Row],[Column9]]&lt;TODAY(),"Mur","")</f>
        <v/>
      </c>
      <c r="AJ110" t="str">
        <f ca="1">IF(tableau_4[[#This Row],[Column9]]&lt;TODAY(),"","Vendu")</f>
        <v>Vendu</v>
      </c>
    </row>
    <row r="111" spans="2:36" x14ac:dyDescent="0.25">
      <c r="B111" s="3" t="s">
        <v>428</v>
      </c>
      <c r="C111" t="s">
        <v>228</v>
      </c>
      <c r="D111" t="s">
        <v>166</v>
      </c>
      <c r="E111" s="1">
        <v>45278</v>
      </c>
      <c r="F111" t="str">
        <f t="array" ref="F111">IFERROR(VLOOKUP(tableau_1[[#This Row],[montant]]&amp;"_"&amp;tableau_1[[#This Row],[nom]],tableau_2[montant]&amp;"_"&amp;tableau_2[nom],1,0),"unique")</f>
        <v>unique</v>
      </c>
      <c r="I111" t="s">
        <v>110</v>
      </c>
      <c r="J111" t="s">
        <v>236</v>
      </c>
      <c r="K111" t="s">
        <v>237</v>
      </c>
      <c r="L111" s="1">
        <v>44865</v>
      </c>
      <c r="M111" t="str">
        <f t="array" ref="M111">IFERROR(VLOOKUP(tableau_2[[#This Row],[montant]]&amp;"_"&amp;tableau_2[[#This Row],[nom]],tableau_1[montant]&amp;"_"&amp;tableau_1[nom],1,0),"unique")</f>
        <v xml:space="preserve">121 003 000_UNICREDIT  </v>
      </c>
      <c r="P111" t="str">
        <f t="array" ref="P111">IFERROR(INDEX(tableau_1[nom],SMALL(IF(tableau_1[Colonne1]="unique",ROW($1:$125)),ROWS($1:110))),"")</f>
        <v/>
      </c>
      <c r="Q111" s="26" t="str">
        <f t="array" ref="Q111">IFERROR(INDEX(tableau_1[montant],SMALL(IF(tableau_1[Colonne1]&lt;&gt;"unique",ROW($1:$125)),ROWS($1:110))),"")</f>
        <v/>
      </c>
      <c r="V111" s="27" t="str">
        <f t="array" ref="V111">IFERROR(INDEX(tableau_2[nom],SMALL(IF(tableau_2[Colonne1]="unique",ROW($1:$111)),ROWS($1:107))),"")</f>
        <v/>
      </c>
      <c r="W111" s="27" t="str">
        <f t="array" ref="W111">IFERROR(INDEX(tableau_2[montant],SMALL(IF(tableau_2[Colonne1]="unique",ROW($1:$111)),ROWS($1:107))),"")</f>
        <v/>
      </c>
      <c r="AD111" t="str">
        <f t="array" ref="AD111">IFERROR(INDEX(tableau_1[nom],SMALL(IF(tableau_1[Colonne1]="unique",ROW($1:$125)),ROWS($1:107))),"")</f>
        <v/>
      </c>
      <c r="AE111" t="str">
        <f t="array" ref="AE111">IFERROR(INDEX(tableau_1[montant],SMALL(IF(tableau_1[Colonne1]="unique",ROW($1:$125)),ROWS($1:107))),"")</f>
        <v/>
      </c>
      <c r="AF111" s="1" t="str">
        <f t="array" ref="AF111">IFERROR(INDEX(tableau_1[maturité],SMALL(IF(tableau_1[Colonne1]="unique",ROW($1:$125)),ROWS($1:107))),"")</f>
        <v/>
      </c>
      <c r="AG111" t="str">
        <f ca="1">IF(tableau_4[[#This Row],[Column9]]&lt;TODAY(),"Mur","")</f>
        <v/>
      </c>
      <c r="AJ111" t="str">
        <f ca="1">IF(tableau_4[[#This Row],[Column9]]&lt;TODAY(),"","Vendu")</f>
        <v>Vendu</v>
      </c>
    </row>
    <row r="112" spans="2:36" x14ac:dyDescent="0.25">
      <c r="B112" t="s">
        <v>429</v>
      </c>
      <c r="C112" t="s">
        <v>228</v>
      </c>
      <c r="D112" t="s">
        <v>230</v>
      </c>
      <c r="E112" s="1">
        <v>45929</v>
      </c>
      <c r="F112" t="str">
        <f t="array" ref="F112">IFERROR(VLOOKUP(tableau_1[[#This Row],[montant]]&amp;"_"&amp;tableau_1[[#This Row],[nom]],tableau_2[montant]&amp;"_"&amp;tableau_2[nom],1,0),"unique")</f>
        <v>unique</v>
      </c>
      <c r="I112" t="s">
        <v>111</v>
      </c>
      <c r="J112" t="s">
        <v>238</v>
      </c>
      <c r="K112" t="s">
        <v>170</v>
      </c>
      <c r="L112" s="1">
        <v>45461</v>
      </c>
      <c r="M112" t="str">
        <f t="array" ref="M112">IFERROR(VLOOKUP(tableau_2[[#This Row],[montant]]&amp;"_"&amp;tableau_2[[#This Row],[nom]],tableau_1[montant]&amp;"_"&amp;tableau_1[nom],1,0),"unique")</f>
        <v xml:space="preserve">36 659 000_UNIPOLSAI SPA  </v>
      </c>
      <c r="P112" t="str">
        <f t="array" ref="P112">IFERROR(INDEX(tableau_1[nom],SMALL(IF(tableau_1[Colonne1]="unique",ROW($1:$125)),ROWS($1:111))),"")</f>
        <v/>
      </c>
      <c r="Q112" s="26" t="str">
        <f t="array" ref="Q112">IFERROR(INDEX(tableau_1[montant],SMALL(IF(tableau_1[Colonne1]&lt;&gt;"unique",ROW($1:$125)),ROWS($1:111))),"")</f>
        <v/>
      </c>
      <c r="V112" s="27" t="str">
        <f t="array" ref="V112">IFERROR(INDEX(tableau_2[nom],SMALL(IF(tableau_2[Colonne1]="unique",ROW($1:$111)),ROWS($1:108))),"")</f>
        <v/>
      </c>
      <c r="W112" s="27" t="str">
        <f t="array" ref="W112">IFERROR(INDEX(tableau_2[montant],SMALL(IF(tableau_2[Colonne1]="unique",ROW($1:$111)),ROWS($1:108))),"")</f>
        <v/>
      </c>
      <c r="AD112" t="str">
        <f t="array" ref="AD112">IFERROR(INDEX(tableau_1[nom],SMALL(IF(tableau_1[Colonne1]="unique",ROW($1:$125)),ROWS($1:108))),"")</f>
        <v/>
      </c>
      <c r="AE112" t="str">
        <f t="array" ref="AE112">IFERROR(INDEX(tableau_1[montant],SMALL(IF(tableau_1[Colonne1]="unique",ROW($1:$125)),ROWS($1:108))),"")</f>
        <v/>
      </c>
      <c r="AF112" s="1" t="str">
        <f t="array" ref="AF112">IFERROR(INDEX(tableau_1[maturité],SMALL(IF(tableau_1[Colonne1]="unique",ROW($1:$125)),ROWS($1:108))),"")</f>
        <v/>
      </c>
      <c r="AG112" t="str">
        <f ca="1">IF(tableau_4[[#This Row],[Column9]]&lt;TODAY(),"Mur","")</f>
        <v/>
      </c>
      <c r="AJ112" t="str">
        <f ca="1">IF(tableau_4[[#This Row],[Column9]]&lt;TODAY(),"","Vendu")</f>
        <v>Vendu</v>
      </c>
    </row>
    <row r="113" spans="2:36" x14ac:dyDescent="0.25">
      <c r="B113" t="s">
        <v>98</v>
      </c>
      <c r="C113" t="s">
        <v>231</v>
      </c>
      <c r="D113" t="s">
        <v>137</v>
      </c>
      <c r="E113" s="1">
        <v>44699</v>
      </c>
      <c r="F113" t="str">
        <f t="array" ref="F113">IFERROR(VLOOKUP(tableau_1[[#This Row],[montant]]&amp;"_"&amp;tableau_1[[#This Row],[nom]],tableau_2[montant]&amp;"_"&amp;tableau_2[nom],1,0),"unique")</f>
        <v xml:space="preserve">29 000 000_TOTAL SA  </v>
      </c>
      <c r="I113" t="s">
        <v>112</v>
      </c>
      <c r="J113" t="s">
        <v>239</v>
      </c>
      <c r="K113" t="s">
        <v>209</v>
      </c>
      <c r="L113" s="1">
        <v>45208</v>
      </c>
      <c r="M113" t="str">
        <f t="array" ref="M113">IFERROR(VLOOKUP(tableau_2[[#This Row],[montant]]&amp;"_"&amp;tableau_2[[#This Row],[nom]],tableau_1[montant]&amp;"_"&amp;tableau_1[nom],1,0),"unique")</f>
        <v xml:space="preserve">17 900 000_VIENNA INSURANCE  </v>
      </c>
      <c r="P113" t="str">
        <f t="array" ref="P113">IFERROR(INDEX(tableau_1[nom],SMALL(IF(tableau_1[Colonne1]="unique",ROW($1:$125)),ROWS($1:112))),"")</f>
        <v/>
      </c>
      <c r="Q113" s="26" t="str">
        <f t="array" ref="Q113">IFERROR(INDEX(tableau_1[montant],SMALL(IF(tableau_1[Colonne1]&lt;&gt;"unique",ROW($1:$125)),ROWS($1:112))),"")</f>
        <v/>
      </c>
      <c r="V113" s="27" t="str">
        <f t="array" ref="V113">IFERROR(INDEX(tableau_2[nom],SMALL(IF(tableau_2[Colonne1]="unique",ROW($1:$111)),ROWS($1:109))),"")</f>
        <v/>
      </c>
      <c r="W113" s="27" t="str">
        <f t="array" ref="W113">IFERROR(INDEX(tableau_2[montant],SMALL(IF(tableau_2[Colonne1]="unique",ROW($1:$111)),ROWS($1:109))),"")</f>
        <v/>
      </c>
      <c r="AD113" t="str">
        <f t="array" ref="AD113">IFERROR(INDEX(tableau_1[nom],SMALL(IF(tableau_1[Colonne1]="unique",ROW($1:$125)),ROWS($1:109))),"")</f>
        <v/>
      </c>
      <c r="AE113" t="str">
        <f t="array" ref="AE113">IFERROR(INDEX(tableau_1[montant],SMALL(IF(tableau_1[Colonne1]="unique",ROW($1:$125)),ROWS($1:109))),"")</f>
        <v/>
      </c>
      <c r="AF113" s="1" t="str">
        <f t="array" ref="AF113">IFERROR(INDEX(tableau_1[maturité],SMALL(IF(tableau_1[Colonne1]="unique",ROW($1:$125)),ROWS($1:109))),"")</f>
        <v/>
      </c>
      <c r="AG113" t="str">
        <f ca="1">IF(tableau_4[[#This Row],[Column9]]&lt;TODAY(),"Mur","")</f>
        <v/>
      </c>
      <c r="AJ113" t="str">
        <f ca="1">IF(tableau_4[[#This Row],[Column9]]&lt;TODAY(),"","Vendu")</f>
        <v>Vendu</v>
      </c>
    </row>
    <row r="114" spans="2:36" x14ac:dyDescent="0.25">
      <c r="B114" t="s">
        <v>99</v>
      </c>
      <c r="C114" t="s">
        <v>234</v>
      </c>
      <c r="D114" t="s">
        <v>195</v>
      </c>
      <c r="E114" s="1">
        <v>42675</v>
      </c>
      <c r="F114" t="str">
        <f t="array" ref="F114">IFERROR(VLOOKUP(tableau_1[[#This Row],[montant]]&amp;"_"&amp;tableau_1[[#This Row],[nom]],tableau_2[montant]&amp;"_"&amp;tableau_2[nom],1,0),"unique")</f>
        <v xml:space="preserve">48 521 000_TULLOW OIL  </v>
      </c>
      <c r="I114" t="s">
        <v>113</v>
      </c>
      <c r="J114" t="s">
        <v>240</v>
      </c>
      <c r="K114" t="s">
        <v>180</v>
      </c>
      <c r="L114" s="1">
        <v>44906</v>
      </c>
      <c r="M114" t="str">
        <f t="array" ref="M114">IFERROR(VLOOKUP(tableau_2[[#This Row],[montant]]&amp;"_"&amp;tableau_2[[#This Row],[nom]],tableau_1[montant]&amp;"_"&amp;tableau_1[nom],1,0),"unique")</f>
        <v xml:space="preserve">16 097 000_XYLEM INC  </v>
      </c>
      <c r="P114" t="str">
        <f t="array" ref="P114">IFERROR(INDEX(tableau_1[nom],SMALL(IF(tableau_1[Colonne1]="unique",ROW($1:$125)),ROWS($1:113))),"")</f>
        <v/>
      </c>
      <c r="Q114" s="26" t="str">
        <f t="array" ref="Q114">IFERROR(INDEX(tableau_1[montant],SMALL(IF(tableau_1[Colonne1]&lt;&gt;"unique",ROW($1:$125)),ROWS($1:113))),"")</f>
        <v/>
      </c>
      <c r="V114" s="27" t="str">
        <f t="array" ref="V114">IFERROR(INDEX(tableau_2[nom],SMALL(IF(tableau_2[Colonne1]="unique",ROW($1:$111)),ROWS($1:110))),"")</f>
        <v/>
      </c>
      <c r="W114" s="27" t="str">
        <f t="array" ref="W114">IFERROR(INDEX(tableau_2[montant],SMALL(IF(tableau_2[Colonne1]="unique",ROW($1:$111)),ROWS($1:110))),"")</f>
        <v/>
      </c>
      <c r="AD114" t="str">
        <f t="array" ref="AD114">IFERROR(INDEX(tableau_1[nom],SMALL(IF(tableau_1[Colonne1]="unique",ROW($1:$125)),ROWS($1:110))),"")</f>
        <v/>
      </c>
      <c r="AE114" t="str">
        <f t="array" ref="AE114">IFERROR(INDEX(tableau_1[montant],SMALL(IF(tableau_1[Colonne1]="unique",ROW($1:$125)),ROWS($1:110))),"")</f>
        <v/>
      </c>
      <c r="AF114" s="1" t="str">
        <f t="array" ref="AF114">IFERROR(INDEX(tableau_1[maturité],SMALL(IF(tableau_1[Colonne1]="unique",ROW($1:$125)),ROWS($1:110))),"")</f>
        <v/>
      </c>
      <c r="AG114" t="str">
        <f ca="1">IF(tableau_4[[#This Row],[Column9]]&lt;TODAY(),"Mur","")</f>
        <v/>
      </c>
      <c r="AJ114" t="str">
        <f ca="1">IF(tableau_4[[#This Row],[Column9]]&lt;TODAY(),"","Vendu")</f>
        <v>Vendu</v>
      </c>
    </row>
    <row r="115" spans="2:36" ht="42" customHeight="1" x14ac:dyDescent="0.25">
      <c r="B115" t="s">
        <v>100</v>
      </c>
      <c r="C115" t="s">
        <v>234</v>
      </c>
      <c r="D115" t="s">
        <v>122</v>
      </c>
      <c r="E115" s="1">
        <v>42840</v>
      </c>
      <c r="F115" t="str">
        <f t="array" ref="F115">IFERROR(VLOOKUP(tableau_1[[#This Row],[montant]]&amp;"_"&amp;tableau_1[[#This Row],[nom]],tableau_2[montant]&amp;"_"&amp;tableau_2[nom],1,0),"unique")</f>
        <v xml:space="preserve">62 593 000_TULLOW OIL  </v>
      </c>
      <c r="P115" t="str">
        <f t="array" ref="P115">IFERROR(INDEX(tableau_1[nom],SMALL(IF(tableau_1[Colonne1]="unique",ROW($1:$125)),ROWS($1:114))),"")</f>
        <v/>
      </c>
      <c r="Q115" s="26" t="str">
        <f t="array" ref="Q115">IFERROR(INDEX(tableau_1[montant],SMALL(IF(tableau_1[Colonne1]&lt;&gt;"unique",ROW($1:$125)),ROWS($1:114))),"")</f>
        <v/>
      </c>
      <c r="V115" s="27" t="str">
        <f t="array" ref="V115">IFERROR(INDEX(tableau_2[nom],SMALL(IF(tableau_2[Colonne1]="unique",ROW($1:$111)),ROWS($1:111))),"")</f>
        <v/>
      </c>
      <c r="W115" s="27" t="str">
        <f t="array" ref="W115">IFERROR(INDEX(tableau_2[montant],SMALL(IF(tableau_2[Colonne1]="unique",ROW($1:$111)),ROWS($1:111))),"")</f>
        <v/>
      </c>
      <c r="AD115" t="str">
        <f t="array" ref="AD115">IFERROR(INDEX(tableau_1[nom],SMALL(IF(tableau_1[Colonne1]="unique",ROW($1:$125)),ROWS($1:111))),"")</f>
        <v/>
      </c>
      <c r="AE115" t="str">
        <f t="array" ref="AE115">IFERROR(INDEX(tableau_1[montant],SMALL(IF(tableau_1[Colonne1]="unique",ROW($1:$125)),ROWS($1:111))),"")</f>
        <v/>
      </c>
      <c r="AF115" s="1" t="str">
        <f t="array" ref="AF115">IFERROR(INDEX(tableau_1[maturité],SMALL(IF(tableau_1[Colonne1]="unique",ROW($1:$125)),ROWS($1:111))),"")</f>
        <v/>
      </c>
      <c r="AG115" t="str">
        <f ca="1">IF(tableau_4[[#This Row],[Column9]]&lt;TODAY(),"Mur","")</f>
        <v/>
      </c>
      <c r="AJ115" t="str">
        <f ca="1">IF(tableau_4[[#This Row],[Column9]]&lt;TODAY(),"","Vendu")</f>
        <v>Vendu</v>
      </c>
    </row>
    <row r="116" spans="2:36" x14ac:dyDescent="0.25">
      <c r="B116" t="s">
        <v>101</v>
      </c>
      <c r="C116" t="s">
        <v>235</v>
      </c>
      <c r="D116" t="s">
        <v>197</v>
      </c>
      <c r="E116" s="1">
        <v>44301</v>
      </c>
      <c r="F116" t="str">
        <f t="array" ref="F116">IFERROR(VLOOKUP(tableau_1[[#This Row],[montant]]&amp;"_"&amp;tableau_1[[#This Row],[nom]],tableau_2[montant]&amp;"_"&amp;tableau_2[nom],1,0),"unique")</f>
        <v xml:space="preserve">47 367 000_UBS AG  </v>
      </c>
      <c r="I116" s="20" t="s">
        <v>388</v>
      </c>
      <c r="J116" s="20"/>
      <c r="K116" s="20"/>
      <c r="L116" s="20"/>
      <c r="P116" t="str">
        <f t="array" ref="P116">IFERROR(INDEX(tableau_1[nom],SMALL(IF(tableau_1[Colonne1]="unique",ROW($1:$125)),ROWS($1:115))),"")</f>
        <v/>
      </c>
      <c r="Q116" s="26" t="str">
        <f t="array" ref="Q116">IFERROR(INDEX(tableau_1[montant],SMALL(IF(tableau_1[Colonne1]&lt;&gt;"unique",ROW($1:$125)),ROWS($1:115))),"")</f>
        <v/>
      </c>
      <c r="V116" s="27" t="str">
        <f t="array" ref="V116">IFERROR(INDEX(tableau_2[nom],SMALL(IF(tableau_2[Colonne1]="unique",ROW($1:$111)),ROWS($1:112))),"")</f>
        <v/>
      </c>
      <c r="W116" s="27" t="str">
        <f t="array" ref="W116">IFERROR(INDEX(tableau_2[montant],SMALL(IF(tableau_2[Colonne1]="unique",ROW($1:$111)),ROWS($1:112))),"")</f>
        <v/>
      </c>
      <c r="AD116" t="str">
        <f t="array" ref="AD116">IFERROR(INDEX(tableau_1[nom],SMALL(IF(tableau_1[Colonne1]="unique",ROW($1:$125)),ROWS($1:112))),"")</f>
        <v/>
      </c>
      <c r="AE116" t="str">
        <f t="array" ref="AE116">IFERROR(INDEX(tableau_1[montant],SMALL(IF(tableau_1[Colonne1]="unique",ROW($1:$125)),ROWS($1:112))),"")</f>
        <v/>
      </c>
      <c r="AF116" s="1" t="str">
        <f t="array" ref="AF116">IFERROR(INDEX(tableau_1[maturité],SMALL(IF(tableau_1[Colonne1]="unique",ROW($1:$125)),ROWS($1:112))),"")</f>
        <v/>
      </c>
      <c r="AG116" t="str">
        <f ca="1">IF(tableau_4[[#This Row],[Column9]]&lt;TODAY(),"Mur","")</f>
        <v/>
      </c>
      <c r="AJ116" t="str">
        <f ca="1">IF(tableau_4[[#This Row],[Column9]]&lt;TODAY(),"","Vendu")</f>
        <v>Vendu</v>
      </c>
    </row>
    <row r="117" spans="2:36" ht="18.75" x14ac:dyDescent="0.25">
      <c r="B117" s="3" t="s">
        <v>102</v>
      </c>
      <c r="C117" t="s">
        <v>235</v>
      </c>
      <c r="D117" t="s">
        <v>121</v>
      </c>
      <c r="E117" s="1">
        <v>46127</v>
      </c>
      <c r="F117" t="str">
        <f t="array" ref="F117">IFERROR(VLOOKUP(tableau_1[[#This Row],[montant]]&amp;"_"&amp;tableau_1[[#This Row],[nom]],tableau_2[montant]&amp;"_"&amp;tableau_2[nom],1,0),"unique")</f>
        <v xml:space="preserve">42 630 000_UBS AG  </v>
      </c>
      <c r="I117" s="5" t="s">
        <v>0</v>
      </c>
      <c r="J117" s="5" t="s">
        <v>1</v>
      </c>
      <c r="K117" s="5" t="s">
        <v>2</v>
      </c>
      <c r="L117" s="5" t="s">
        <v>392</v>
      </c>
      <c r="P117" t="str">
        <f t="array" ref="P117">IFERROR(INDEX(tableau_1[nom],SMALL(IF(tableau_1[Colonne1]="unique",ROW($1:$125)),ROWS($1:116))),"")</f>
        <v/>
      </c>
      <c r="Q117" s="26" t="str">
        <f t="array" ref="Q117">IFERROR(INDEX(tableau_1[montant],SMALL(IF(tableau_1[Colonne1]&lt;&gt;"unique",ROW($1:$125)),ROWS($1:116))),"")</f>
        <v/>
      </c>
      <c r="V117" s="27" t="str">
        <f t="array" ref="V117">IFERROR(INDEX(tableau_2[nom],SMALL(IF(tableau_2[Colonne1]="unique",ROW($1:$111)),ROWS($1:113))),"")</f>
        <v/>
      </c>
      <c r="W117" s="27" t="str">
        <f t="array" ref="W117">IFERROR(INDEX(tableau_2[montant],SMALL(IF(tableau_2[Colonne1]="unique",ROW($1:$111)),ROWS($1:113))),"")</f>
        <v/>
      </c>
      <c r="AD117" t="str">
        <f t="array" ref="AD117">IFERROR(INDEX(tableau_1[nom],SMALL(IF(tableau_1[Colonne1]="unique",ROW($1:$125)),ROWS($1:113))),"")</f>
        <v/>
      </c>
      <c r="AE117" t="str">
        <f t="array" ref="AE117">IFERROR(INDEX(tableau_1[montant],SMALL(IF(tableau_1[Colonne1]="unique",ROW($1:$125)),ROWS($1:113))),"")</f>
        <v/>
      </c>
      <c r="AF117" s="1" t="str">
        <f t="array" ref="AF117">IFERROR(INDEX(tableau_1[maturité],SMALL(IF(tableau_1[Colonne1]="unique",ROW($1:$125)),ROWS($1:113))),"")</f>
        <v/>
      </c>
      <c r="AG117" t="str">
        <f ca="1">IF(tableau_4[[#This Row],[Column9]]&lt;TODAY(),"Mur","")</f>
        <v/>
      </c>
      <c r="AJ117" t="str">
        <f ca="1">IF(tableau_4[[#This Row],[Column9]]&lt;TODAY(),"","Vendu")</f>
        <v>Vendu</v>
      </c>
    </row>
    <row r="118" spans="2:36" x14ac:dyDescent="0.25">
      <c r="B118" t="s">
        <v>103</v>
      </c>
      <c r="C118" t="s">
        <v>235</v>
      </c>
      <c r="D118" t="s">
        <v>165</v>
      </c>
      <c r="E118" s="1">
        <v>44239</v>
      </c>
      <c r="F118" t="str">
        <f t="array" ref="F118">IFERROR(VLOOKUP(tableau_1[[#This Row],[montant]]&amp;"_"&amp;tableau_1[[#This Row],[nom]],tableau_2[montant]&amp;"_"&amp;tableau_2[nom],1,0),"unique")</f>
        <v xml:space="preserve">77 359 000_UBS AG  </v>
      </c>
      <c r="I118" t="s">
        <v>256</v>
      </c>
      <c r="J118" t="s">
        <v>364</v>
      </c>
      <c r="L118" s="1">
        <v>43542</v>
      </c>
      <c r="P118" t="str">
        <f t="array" ref="P118">IFERROR(INDEX(tableau_1[nom],SMALL(IF(tableau_1[Colonne1]="unique",ROW($1:$125)),ROWS($1:117))),"")</f>
        <v/>
      </c>
      <c r="Q118" s="26" t="str">
        <f t="array" ref="Q118">IFERROR(INDEX(tableau_1[montant],SMALL(IF(tableau_1[Colonne1]&lt;&gt;"unique",ROW($1:$125)),ROWS($1:117))),"")</f>
        <v/>
      </c>
      <c r="V118" s="27" t="str">
        <f t="array" ref="V118">IFERROR(INDEX(tableau_2[nom],SMALL(IF(tableau_2[Colonne1]="unique",ROW($1:$111)),ROWS($1:114))),"")</f>
        <v/>
      </c>
      <c r="W118" s="27" t="str">
        <f t="array" ref="W118">IFERROR(INDEX(tableau_2[montant],SMALL(IF(tableau_2[Colonne1]="unique",ROW($1:$111)),ROWS($1:114))),"")</f>
        <v/>
      </c>
      <c r="AD118" t="str">
        <f t="array" ref="AD118">IFERROR(INDEX(tableau_1[nom],SMALL(IF(tableau_1[Colonne1]="unique",ROW($1:$125)),ROWS($1:114))),"")</f>
        <v/>
      </c>
      <c r="AE118" t="str">
        <f t="array" ref="AE118">IFERROR(INDEX(tableau_1[montant],SMALL(IF(tableau_1[Colonne1]="unique",ROW($1:$125)),ROWS($1:114))),"")</f>
        <v/>
      </c>
      <c r="AF118" s="1" t="str">
        <f t="array" ref="AF118">IFERROR(INDEX(tableau_1[maturité],SMALL(IF(tableau_1[Colonne1]="unique",ROW($1:$125)),ROWS($1:114))),"")</f>
        <v/>
      </c>
      <c r="AG118" t="str">
        <f ca="1">IF(tableau_4[[#This Row],[Column9]]&lt;TODAY(),"Mur","")</f>
        <v/>
      </c>
      <c r="AJ118" t="str">
        <f ca="1">IF(tableau_4[[#This Row],[Column9]]&lt;TODAY(),"","Vendu")</f>
        <v>Vendu</v>
      </c>
    </row>
    <row r="119" spans="2:36" x14ac:dyDescent="0.25">
      <c r="B119" t="s">
        <v>104</v>
      </c>
      <c r="C119" t="s">
        <v>235</v>
      </c>
      <c r="D119" t="s">
        <v>165</v>
      </c>
      <c r="E119" s="1">
        <v>43242</v>
      </c>
      <c r="F119" t="str">
        <f t="array" ref="F119">IFERROR(VLOOKUP(tableau_1[[#This Row],[montant]]&amp;"_"&amp;tableau_1[[#This Row],[nom]],tableau_2[montant]&amp;"_"&amp;tableau_2[nom],1,0),"unique")</f>
        <v xml:space="preserve">82 597 000_UBS AG  </v>
      </c>
      <c r="I119" t="s">
        <v>257</v>
      </c>
      <c r="J119" t="s">
        <v>365</v>
      </c>
      <c r="L119" s="1">
        <v>45587</v>
      </c>
      <c r="P119" t="str">
        <f t="array" ref="P119">IFERROR(INDEX(tableau_1[nom],SMALL(IF(tableau_1[Colonne1]="unique",ROW($1:$125)),ROWS($1:118))),"")</f>
        <v/>
      </c>
      <c r="Q119" s="26" t="str">
        <f t="array" ref="Q119">IFERROR(INDEX(tableau_1[montant],SMALL(IF(tableau_1[Colonne1]&lt;&gt;"unique",ROW($1:$125)),ROWS($1:118))),"")</f>
        <v/>
      </c>
      <c r="V119" s="27" t="str">
        <f t="array" ref="V119">IFERROR(INDEX(tableau_2[nom],SMALL(IF(tableau_2[Colonne1]="unique",ROW($1:$111)),ROWS($1:115))),"")</f>
        <v/>
      </c>
      <c r="W119" s="27" t="str">
        <f t="array" ref="W119">IFERROR(INDEX(tableau_2[montant],SMALL(IF(tableau_2[Colonne1]="unique",ROW($1:$111)),ROWS($1:115))),"")</f>
        <v/>
      </c>
      <c r="AD119" t="str">
        <f t="array" ref="AD119">IFERROR(INDEX(tableau_1[nom],SMALL(IF(tableau_1[Colonne1]="unique",ROW($1:$125)),ROWS($1:115))),"")</f>
        <v/>
      </c>
      <c r="AE119" t="str">
        <f t="array" ref="AE119">IFERROR(INDEX(tableau_1[montant],SMALL(IF(tableau_1[Colonne1]="unique",ROW($1:$125)),ROWS($1:115))),"")</f>
        <v/>
      </c>
      <c r="AF119" s="1" t="str">
        <f t="array" ref="AF119">IFERROR(INDEX(tableau_1[maturité],SMALL(IF(tableau_1[Colonne1]="unique",ROW($1:$125)),ROWS($1:115))),"")</f>
        <v/>
      </c>
      <c r="AG119" t="str">
        <f ca="1">IF(tableau_4[[#This Row],[Column9]]&lt;TODAY(),"Mur","")</f>
        <v/>
      </c>
      <c r="AJ119" t="str">
        <f ca="1">IF(tableau_4[[#This Row],[Column9]]&lt;TODAY(),"","Vendu")</f>
        <v>Vendu</v>
      </c>
    </row>
    <row r="120" spans="2:36" x14ac:dyDescent="0.25">
      <c r="B120" t="s">
        <v>105</v>
      </c>
      <c r="C120" t="s">
        <v>235</v>
      </c>
      <c r="D120" t="s">
        <v>134</v>
      </c>
      <c r="E120" s="1">
        <v>45427</v>
      </c>
      <c r="F120" t="str">
        <f t="array" ref="F120">IFERROR(VLOOKUP(tableau_1[[#This Row],[montant]]&amp;"_"&amp;tableau_1[[#This Row],[nom]],tableau_2[montant]&amp;"_"&amp;tableau_2[nom],1,0),"unique")</f>
        <v xml:space="preserve">77 360 000_UBS AG  </v>
      </c>
      <c r="I120" t="s">
        <v>258</v>
      </c>
      <c r="J120" t="s">
        <v>366</v>
      </c>
      <c r="L120" s="1">
        <v>42653</v>
      </c>
      <c r="P120" t="str">
        <f t="array" ref="P120">IFERROR(INDEX(tableau_1[nom],SMALL(IF(tableau_1[Colonne1]="unique",ROW($1:$125)),ROWS($1:119))),"")</f>
        <v/>
      </c>
      <c r="Q120" s="26" t="str">
        <f t="array" ref="Q120">IFERROR(INDEX(tableau_1[montant],SMALL(IF(tableau_1[Colonne1]&lt;&gt;"unique",ROW($1:$125)),ROWS($1:119))),"")</f>
        <v/>
      </c>
      <c r="V120" s="27" t="str">
        <f t="array" ref="V120">IFERROR(INDEX(tableau_2[nom],SMALL(IF(tableau_2[Colonne1]="unique",ROW($1:$111)),ROWS($1:116))),"")</f>
        <v/>
      </c>
      <c r="W120" s="27" t="str">
        <f t="array" ref="W120">IFERROR(INDEX(tableau_2[montant],SMALL(IF(tableau_2[Colonne1]="unique",ROW($1:$111)),ROWS($1:116))),"")</f>
        <v/>
      </c>
      <c r="AD120" t="str">
        <f t="array" ref="AD120">IFERROR(INDEX(tableau_1[nom],SMALL(IF(tableau_1[Colonne1]="unique",ROW($1:$125)),ROWS($1:116))),"")</f>
        <v/>
      </c>
      <c r="AE120" t="str">
        <f t="array" ref="AE120">IFERROR(INDEX(tableau_1[montant],SMALL(IF(tableau_1[Colonne1]="unique",ROW($1:$125)),ROWS($1:116))),"")</f>
        <v/>
      </c>
      <c r="AF120" s="1" t="str">
        <f t="array" ref="AF120">IFERROR(INDEX(tableau_1[maturité],SMALL(IF(tableau_1[Colonne1]="unique",ROW($1:$125)),ROWS($1:116))),"")</f>
        <v/>
      </c>
      <c r="AG120" t="str">
        <f ca="1">IF(tableau_4[[#This Row],[Column9]]&lt;TODAY(),"Mur","")</f>
        <v/>
      </c>
      <c r="AJ120" t="str">
        <f ca="1">IF(tableau_4[[#This Row],[Column9]]&lt;TODAY(),"","Vendu")</f>
        <v>Vendu</v>
      </c>
    </row>
    <row r="121" spans="2:36" ht="39.75" customHeight="1" x14ac:dyDescent="0.25">
      <c r="B121" t="s">
        <v>430</v>
      </c>
      <c r="C121" t="s">
        <v>235</v>
      </c>
      <c r="D121" t="s">
        <v>170</v>
      </c>
      <c r="E121" s="1">
        <v>44611</v>
      </c>
      <c r="F121" t="str">
        <f t="array" ref="F121">IFERROR(VLOOKUP(tableau_1[[#This Row],[montant]]&amp;"_"&amp;tableau_1[[#This Row],[nom]],tableau_2[montant]&amp;"_"&amp;tableau_2[nom],1,0),"unique")</f>
        <v>unique</v>
      </c>
      <c r="P121" t="str">
        <f t="array" ref="P121">IFERROR(INDEX(tableau_1[nom],SMALL(IF(tableau_1[Colonne1]="unique",ROW($1:$125)),ROWS($1:120))),"")</f>
        <v/>
      </c>
      <c r="Q121" s="26" t="str">
        <f t="array" ref="Q121">IFERROR(INDEX(tableau_1[montant],SMALL(IF(tableau_1[Colonne1]&lt;&gt;"unique",ROW($1:$125)),ROWS($1:120))),"")</f>
        <v/>
      </c>
      <c r="V121" s="27" t="str">
        <f t="array" ref="V121">IFERROR(INDEX(tableau_2[nom],SMALL(IF(tableau_2[Colonne1]="unique",ROW($1:$111)),ROWS($1:117))),"")</f>
        <v/>
      </c>
      <c r="W121" s="27" t="str">
        <f t="array" ref="W121">IFERROR(INDEX(tableau_2[montant],SMALL(IF(tableau_2[Colonne1]="unique",ROW($1:$111)),ROWS($1:117))),"")</f>
        <v/>
      </c>
      <c r="AD121" t="str">
        <f t="array" ref="AD121">IFERROR(INDEX(tableau_1[nom],SMALL(IF(tableau_1[Colonne1]="unique",ROW($1:$125)),ROWS($1:117))),"")</f>
        <v/>
      </c>
      <c r="AE121" t="str">
        <f t="array" ref="AE121">IFERROR(INDEX(tableau_1[montant],SMALL(IF(tableau_1[Colonne1]="unique",ROW($1:$125)),ROWS($1:117))),"")</f>
        <v/>
      </c>
      <c r="AF121" s="1" t="str">
        <f t="array" ref="AF121">IFERROR(INDEX(tableau_1[maturité],SMALL(IF(tableau_1[Colonne1]="unique",ROW($1:$125)),ROWS($1:117))),"")</f>
        <v/>
      </c>
      <c r="AG121" t="str">
        <f ca="1">IF(tableau_4[[#This Row],[Column9]]&lt;TODAY(),"Mur","")</f>
        <v/>
      </c>
      <c r="AJ121" t="str">
        <f ca="1">IF(tableau_4[[#This Row],[Column9]]&lt;TODAY(),"","Vendu")</f>
        <v>Vendu</v>
      </c>
    </row>
    <row r="122" spans="2:36" x14ac:dyDescent="0.25">
      <c r="B122" t="s">
        <v>107</v>
      </c>
      <c r="C122" t="s">
        <v>235</v>
      </c>
      <c r="D122" t="s">
        <v>127</v>
      </c>
      <c r="E122" s="1">
        <v>44790</v>
      </c>
      <c r="F122" t="str">
        <f t="array" ref="F122">IFERROR(VLOOKUP(tableau_1[[#This Row],[montant]]&amp;"_"&amp;tableau_1[[#This Row],[nom]],tableau_2[montant]&amp;"_"&amp;tableau_2[nom],1,0),"unique")</f>
        <v xml:space="preserve">14 250 000_UBS AG  </v>
      </c>
      <c r="I122" s="21" t="s">
        <v>388</v>
      </c>
      <c r="J122" s="21"/>
      <c r="K122" s="21"/>
      <c r="L122" s="21"/>
      <c r="P122" t="str">
        <f t="array" ref="P122">IFERROR(INDEX(tableau_1[nom],SMALL(IF(tableau_1[Colonne1]="unique",ROW($1:$125)),ROWS($1:121))),"")</f>
        <v/>
      </c>
      <c r="Q122" s="26" t="str">
        <f t="array" ref="Q122">IFERROR(INDEX(tableau_1[montant],SMALL(IF(tableau_1[Colonne1]&lt;&gt;"unique",ROW($1:$125)),ROWS($1:121))),"")</f>
        <v/>
      </c>
      <c r="V122" s="27" t="str">
        <f t="array" ref="V122">IFERROR(INDEX(tableau_2[nom],SMALL(IF(tableau_2[Colonne1]="unique",ROW($1:$111)),ROWS($1:118))),"")</f>
        <v/>
      </c>
      <c r="W122" s="27" t="str">
        <f t="array" ref="W122">IFERROR(INDEX(tableau_2[montant],SMALL(IF(tableau_2[Colonne1]="unique",ROW($1:$111)),ROWS($1:118))),"")</f>
        <v/>
      </c>
      <c r="AD122" t="str">
        <f t="array" ref="AD122">IFERROR(INDEX(tableau_1[nom],SMALL(IF(tableau_1[Colonne1]="unique",ROW($1:$125)),ROWS($1:118))),"")</f>
        <v/>
      </c>
      <c r="AE122" t="str">
        <f t="array" ref="AE122">IFERROR(INDEX(tableau_1[montant],SMALL(IF(tableau_1[Colonne1]="unique",ROW($1:$125)),ROWS($1:118))),"")</f>
        <v/>
      </c>
      <c r="AF122" s="1" t="str">
        <f t="array" ref="AF122">IFERROR(INDEX(tableau_1[maturité],SMALL(IF(tableau_1[Colonne1]="unique",ROW($1:$125)),ROWS($1:118))),"")</f>
        <v/>
      </c>
      <c r="AG122" t="str">
        <f ca="1">IF(tableau_4[[#This Row],[Column9]]&lt;TODAY(),"Mur","")</f>
        <v/>
      </c>
      <c r="AJ122" t="str">
        <f ca="1">IF(tableau_4[[#This Row],[Column9]]&lt;TODAY(),"","Vendu")</f>
        <v>Vendu</v>
      </c>
    </row>
    <row r="123" spans="2:36" x14ac:dyDescent="0.25">
      <c r="B123" t="s">
        <v>108</v>
      </c>
      <c r="C123" t="s">
        <v>236</v>
      </c>
      <c r="D123" t="s">
        <v>131</v>
      </c>
      <c r="E123" s="1">
        <v>43222</v>
      </c>
      <c r="F123" t="str">
        <f t="array" ref="F123">IFERROR(VLOOKUP(tableau_1[[#This Row],[montant]]&amp;"_"&amp;tableau_1[[#This Row],[nom]],tableau_2[montant]&amp;"_"&amp;tableau_2[nom],1,0),"unique")</f>
        <v xml:space="preserve">48 422 000_UNICREDIT  </v>
      </c>
      <c r="I123" s="9" t="s">
        <v>466</v>
      </c>
      <c r="J123" s="9" t="s">
        <v>467</v>
      </c>
      <c r="K123" s="9" t="s">
        <v>468</v>
      </c>
      <c r="L123" s="9" t="s">
        <v>469</v>
      </c>
      <c r="P123" t="str">
        <f t="array" ref="P123">IFERROR(INDEX(tableau_1[nom],SMALL(IF(tableau_1[Colonne1]="unique",ROW($1:$125)),ROWS($1:122))),"")</f>
        <v/>
      </c>
      <c r="Q123" s="26" t="str">
        <f t="array" ref="Q123">IFERROR(INDEX(tableau_1[montant],SMALL(IF(tableau_1[Colonne1]&lt;&gt;"unique",ROW($1:$125)),ROWS($1:122))),"")</f>
        <v/>
      </c>
      <c r="V123" s="27" t="str">
        <f t="array" ref="V123">IFERROR(INDEX(tableau_2[nom],SMALL(IF(tableau_2[Colonne1]="unique",ROW($1:$111)),ROWS($1:119))),"")</f>
        <v/>
      </c>
      <c r="W123" s="27" t="str">
        <f t="array" ref="W123">IFERROR(INDEX(tableau_2[montant],SMALL(IF(tableau_2[Colonne1]="unique",ROW($1:$111)),ROWS($1:119))),"")</f>
        <v/>
      </c>
      <c r="AD123" t="str">
        <f t="array" ref="AD123">IFERROR(INDEX(tableau_1[nom],SMALL(IF(tableau_1[Colonne1]="unique",ROW($1:$125)),ROWS($1:119))),"")</f>
        <v/>
      </c>
      <c r="AE123" t="str">
        <f t="array" ref="AE123">IFERROR(INDEX(tableau_1[montant],SMALL(IF(tableau_1[Colonne1]="unique",ROW($1:$125)),ROWS($1:119))),"")</f>
        <v/>
      </c>
      <c r="AF123" s="1" t="str">
        <f t="array" ref="AF123">IFERROR(INDEX(tableau_1[maturité],SMALL(IF(tableau_1[Colonne1]="unique",ROW($1:$125)),ROWS($1:119))),"")</f>
        <v/>
      </c>
      <c r="AG123" t="str">
        <f ca="1">IF(tableau_4[[#This Row],[Column9]]&lt;TODAY(),"Mur","")</f>
        <v/>
      </c>
      <c r="AJ123" t="str">
        <f ca="1">IF(tableau_4[[#This Row],[Column9]]&lt;TODAY(),"","Vendu")</f>
        <v>Vendu</v>
      </c>
    </row>
    <row r="124" spans="2:36" x14ac:dyDescent="0.25">
      <c r="B124" t="s">
        <v>431</v>
      </c>
      <c r="C124" t="s">
        <v>236</v>
      </c>
      <c r="D124" t="s">
        <v>229</v>
      </c>
      <c r="E124" s="1">
        <v>44449</v>
      </c>
      <c r="F124" t="str">
        <f t="array" ref="F124">IFERROR(VLOOKUP(tableau_1[[#This Row],[montant]]&amp;"_"&amp;tableau_1[[#This Row],[nom]],tableau_2[montant]&amp;"_"&amp;tableau_2[nom],1,0),"unique")</f>
        <v>unique</v>
      </c>
      <c r="I124" t="s">
        <v>242</v>
      </c>
      <c r="J124" t="s">
        <v>367</v>
      </c>
      <c r="K124" t="s">
        <v>368</v>
      </c>
      <c r="L124" s="1">
        <v>42983</v>
      </c>
      <c r="P124" t="str">
        <f t="array" ref="P124">IFERROR(INDEX(tableau_1[nom],SMALL(IF(tableau_1[Colonne1]="unique",ROW($1:$125)),ROWS($1:123))),"")</f>
        <v/>
      </c>
      <c r="Q124" s="26" t="str">
        <f t="array" ref="Q124">IFERROR(INDEX(tableau_1[montant],SMALL(IF(tableau_1[Colonne1]&lt;&gt;"unique",ROW($1:$125)),ROWS($1:123))),"")</f>
        <v/>
      </c>
      <c r="V124" s="27" t="str">
        <f t="array" ref="V124">IFERROR(INDEX(tableau_2[nom],SMALL(IF(tableau_2[Colonne1]="unique",ROW($1:$111)),ROWS($1:120))),"")</f>
        <v/>
      </c>
      <c r="W124" s="27" t="str">
        <f t="array" ref="W124">IFERROR(INDEX(tableau_2[montant],SMALL(IF(tableau_2[Colonne1]="unique",ROW($1:$111)),ROWS($1:120))),"")</f>
        <v/>
      </c>
      <c r="AD124" t="str">
        <f t="array" ref="AD124">IFERROR(INDEX(tableau_1[nom],SMALL(IF(tableau_1[Colonne1]="unique",ROW($1:$125)),ROWS($1:120))),"")</f>
        <v/>
      </c>
      <c r="AE124" t="str">
        <f t="array" ref="AE124">IFERROR(INDEX(tableau_1[montant],SMALL(IF(tableau_1[Colonne1]="unique",ROW($1:$125)),ROWS($1:120))),"")</f>
        <v/>
      </c>
      <c r="AF124" s="1" t="str">
        <f t="array" ref="AF124">IFERROR(INDEX(tableau_1[maturité],SMALL(IF(tableau_1[Colonne1]="unique",ROW($1:$125)),ROWS($1:120))),"")</f>
        <v/>
      </c>
      <c r="AG124" t="str">
        <f ca="1">IF(tableau_4[[#This Row],[Column9]]&lt;TODAY(),"Mur","")</f>
        <v/>
      </c>
      <c r="AJ124" t="str">
        <f ca="1">IF(tableau_4[[#This Row],[Column9]]&lt;TODAY(),"","Vendu")</f>
        <v>Vendu</v>
      </c>
    </row>
    <row r="125" spans="2:36" x14ac:dyDescent="0.25">
      <c r="B125" t="s">
        <v>110</v>
      </c>
      <c r="C125" t="s">
        <v>236</v>
      </c>
      <c r="D125" t="s">
        <v>237</v>
      </c>
      <c r="E125" s="1">
        <v>44865</v>
      </c>
      <c r="F125" t="str">
        <f t="array" ref="F125">IFERROR(VLOOKUP(tableau_1[[#This Row],[montant]]&amp;"_"&amp;tableau_1[[#This Row],[nom]],tableau_2[montant]&amp;"_"&amp;tableau_2[nom],1,0),"unique")</f>
        <v xml:space="preserve">121 003 000_UNICREDIT  </v>
      </c>
      <c r="I125" t="s">
        <v>243</v>
      </c>
      <c r="J125" t="s">
        <v>369</v>
      </c>
      <c r="K125" t="s">
        <v>370</v>
      </c>
      <c r="L125" s="1">
        <v>44715</v>
      </c>
      <c r="P125" t="str">
        <f t="array" ref="P125">IFERROR(INDEX(tableau_1[nom],SMALL(IF(tableau_1[Colonne1]="unique",ROW($1:$125)),ROWS($1:124))),"")</f>
        <v/>
      </c>
      <c r="Q125" s="26" t="str">
        <f t="array" ref="Q125">IFERROR(INDEX(tableau_1[montant],SMALL(IF(tableau_1[Colonne1]&lt;&gt;"unique",ROW($1:$125)),ROWS($1:124))),"")</f>
        <v/>
      </c>
      <c r="V125" s="27" t="str">
        <f t="array" ref="V125">IFERROR(INDEX(tableau_2[nom],SMALL(IF(tableau_2[Colonne1]="unique",ROW($1:$111)),ROWS($1:121))),"")</f>
        <v/>
      </c>
      <c r="W125" s="27" t="str">
        <f t="array" ref="W125">IFERROR(INDEX(tableau_2[montant],SMALL(IF(tableau_2[Colonne1]="unique",ROW($1:$111)),ROWS($1:121))),"")</f>
        <v/>
      </c>
      <c r="AD125" t="str">
        <f t="array" ref="AD125">IFERROR(INDEX(tableau_1[nom],SMALL(IF(tableau_1[Colonne1]="unique",ROW($1:$125)),ROWS($1:121))),"")</f>
        <v/>
      </c>
      <c r="AE125" t="str">
        <f t="array" ref="AE125">IFERROR(INDEX(tableau_1[montant],SMALL(IF(tableau_1[Colonne1]="unique",ROW($1:$125)),ROWS($1:121))),"")</f>
        <v/>
      </c>
      <c r="AF125" s="1" t="str">
        <f t="array" ref="AF125">IFERROR(INDEX(tableau_1[maturité],SMALL(IF(tableau_1[Colonne1]="unique",ROW($1:$125)),ROWS($1:121))),"")</f>
        <v/>
      </c>
      <c r="AG125" t="str">
        <f ca="1">IF(tableau_4[[#This Row],[Column9]]&lt;TODAY(),"Mur","")</f>
        <v/>
      </c>
      <c r="AJ125" t="str">
        <f ca="1">IF(tableau_4[[#This Row],[Column9]]&lt;TODAY(),"","Vendu")</f>
        <v>Vendu</v>
      </c>
    </row>
    <row r="126" spans="2:36" x14ac:dyDescent="0.25">
      <c r="B126" t="s">
        <v>111</v>
      </c>
      <c r="C126" t="s">
        <v>238</v>
      </c>
      <c r="D126" t="s">
        <v>170</v>
      </c>
      <c r="E126" s="1">
        <v>45461</v>
      </c>
      <c r="F126" t="str">
        <f t="array" ref="F126">IFERROR(VLOOKUP(tableau_1[[#This Row],[montant]]&amp;"_"&amp;tableau_1[[#This Row],[nom]],tableau_2[montant]&amp;"_"&amp;tableau_2[nom],1,0),"unique")</f>
        <v xml:space="preserve">36 659 000_UNIPOLSAI SPA  </v>
      </c>
      <c r="I126" t="s">
        <v>244</v>
      </c>
      <c r="J126" t="s">
        <v>371</v>
      </c>
      <c r="K126" t="s">
        <v>190</v>
      </c>
      <c r="L126" s="1">
        <v>43787</v>
      </c>
      <c r="P126" t="str">
        <f t="array" ref="P126">IFERROR(INDEX(tableau_1[nom],SMALL(IF(tableau_1[Colonne1]="unique",ROW($1:$125)),ROWS($1:125))),"")</f>
        <v/>
      </c>
      <c r="Q126" s="26" t="str">
        <f t="array" ref="Q126">IFERROR(INDEX(tableau_1[montant],SMALL(IF(tableau_1[Colonne1]&lt;&gt;"unique",ROW($1:$125)),ROWS($1:125))),"")</f>
        <v/>
      </c>
      <c r="V126" s="27" t="str">
        <f t="array" ref="V126">IFERROR(INDEX(tableau_2[nom],SMALL(IF(tableau_2[Colonne1]="unique",ROW($1:$111)),ROWS($1:122))),"")</f>
        <v/>
      </c>
      <c r="W126" s="27" t="str">
        <f t="array" ref="W126">IFERROR(INDEX(tableau_2[montant],SMALL(IF(tableau_2[Colonne1]="unique",ROW($1:$111)),ROWS($1:122))),"")</f>
        <v/>
      </c>
      <c r="AD126" t="str">
        <f t="array" ref="AD126">IFERROR(INDEX(tableau_1[nom],SMALL(IF(tableau_1[Colonne1]="unique",ROW($1:$125)),ROWS($1:122))),"")</f>
        <v/>
      </c>
      <c r="AE126" t="str">
        <f t="array" ref="AE126">IFERROR(INDEX(tableau_1[montant],SMALL(IF(tableau_1[Colonne1]="unique",ROW($1:$125)),ROWS($1:122))),"")</f>
        <v/>
      </c>
      <c r="AF126" s="1" t="str">
        <f t="array" ref="AF126">IFERROR(INDEX(tableau_1[maturité],SMALL(IF(tableau_1[Colonne1]="unique",ROW($1:$125)),ROWS($1:122))),"")</f>
        <v/>
      </c>
      <c r="AG126" t="str">
        <f ca="1">IF(tableau_4[[#This Row],[Column9]]&lt;TODAY(),"Mur","")</f>
        <v/>
      </c>
      <c r="AJ126" t="str">
        <f ca="1">IF(tableau_4[[#This Row],[Column9]]&lt;TODAY(),"","Vendu")</f>
        <v>Vendu</v>
      </c>
    </row>
    <row r="127" spans="2:36" x14ac:dyDescent="0.25">
      <c r="B127" t="s">
        <v>112</v>
      </c>
      <c r="C127" t="s">
        <v>239</v>
      </c>
      <c r="D127" t="s">
        <v>209</v>
      </c>
      <c r="E127" s="1">
        <v>45208</v>
      </c>
      <c r="F127" t="str">
        <f t="array" ref="F127">IFERROR(VLOOKUP(tableau_1[[#This Row],[montant]]&amp;"_"&amp;tableau_1[[#This Row],[nom]],tableau_2[montant]&amp;"_"&amp;tableau_2[nom],1,0),"unique")</f>
        <v xml:space="preserve">17 900 000_VIENNA INSURANCE  </v>
      </c>
      <c r="I127" t="s">
        <v>245</v>
      </c>
      <c r="J127" t="s">
        <v>372</v>
      </c>
      <c r="K127" t="s">
        <v>373</v>
      </c>
      <c r="L127" s="1">
        <v>45071</v>
      </c>
      <c r="P127" t="str">
        <f t="array" ref="P127">IFERROR(INDEX(tableau_1[nom],SMALL(IF(tableau_1[Colonne1]="unique",ROW($1:$125)),ROWS($1:126))),"")</f>
        <v/>
      </c>
      <c r="Q127" s="26" t="str">
        <f t="array" ref="Q127">IFERROR(INDEX(tableau_1[montant],SMALL(IF(tableau_1[Colonne1]&lt;&gt;"unique",ROW($1:$125)),ROWS($1:126))),"")</f>
        <v/>
      </c>
      <c r="V127" s="27" t="str">
        <f t="array" ref="V127">IFERROR(INDEX(tableau_2[nom],SMALL(IF(tableau_2[Colonne1]="unique",ROW($1:$111)),ROWS($1:123))),"")</f>
        <v/>
      </c>
      <c r="W127" s="27" t="str">
        <f t="array" ref="W127">IFERROR(INDEX(tableau_2[montant],SMALL(IF(tableau_2[Colonne1]="unique",ROW($1:$111)),ROWS($1:123))),"")</f>
        <v/>
      </c>
      <c r="AD127" t="str">
        <f t="array" ref="AD127">IFERROR(INDEX(tableau_1[nom],SMALL(IF(tableau_1[Colonne1]="unique",ROW($1:$125)),ROWS($1:123))),"")</f>
        <v/>
      </c>
      <c r="AE127" t="str">
        <f t="array" ref="AE127">IFERROR(INDEX(tableau_1[montant],SMALL(IF(tableau_1[Colonne1]="unique",ROW($1:$125)),ROWS($1:123))),"")</f>
        <v/>
      </c>
      <c r="AF127" s="1" t="str">
        <f t="array" ref="AF127">IFERROR(INDEX(tableau_1[maturité],SMALL(IF(tableau_1[Colonne1]="unique",ROW($1:$125)),ROWS($1:123))),"")</f>
        <v/>
      </c>
      <c r="AG127" t="str">
        <f ca="1">IF(tableau_4[[#This Row],[Column9]]&lt;TODAY(),"Mur","")</f>
        <v/>
      </c>
      <c r="AJ127" t="str">
        <f ca="1">IF(tableau_4[[#This Row],[Column9]]&lt;TODAY(),"","Vendu")</f>
        <v>Vendu</v>
      </c>
    </row>
    <row r="128" spans="2:36" x14ac:dyDescent="0.25">
      <c r="B128" t="s">
        <v>113</v>
      </c>
      <c r="C128" t="s">
        <v>240</v>
      </c>
      <c r="D128" t="s">
        <v>180</v>
      </c>
      <c r="E128" s="1">
        <v>44906</v>
      </c>
      <c r="F128" t="str">
        <f t="array" ref="F128">IFERROR(VLOOKUP(tableau_1[[#This Row],[montant]]&amp;"_"&amp;tableau_1[[#This Row],[nom]],tableau_2[montant]&amp;"_"&amp;tableau_2[nom],1,0),"unique")</f>
        <v xml:space="preserve">16 097 000_XYLEM INC  </v>
      </c>
      <c r="I128" t="s">
        <v>246</v>
      </c>
      <c r="J128" t="s">
        <v>374</v>
      </c>
      <c r="K128" t="s">
        <v>203</v>
      </c>
      <c r="L128" s="1">
        <v>45005</v>
      </c>
      <c r="P128" t="str">
        <f t="array" ref="P128">IFERROR(INDEX(tableau_1[nom],SMALL(IF(tableau_1[Colonne1]="unique",ROW($1:$125)),ROWS($1:127))),"")</f>
        <v/>
      </c>
      <c r="Q128" s="26" t="str">
        <f t="array" ref="Q128">IFERROR(INDEX(tableau_1[montant],SMALL(IF(tableau_1[Colonne1]&lt;&gt;"unique",ROW($1:$125)),ROWS($1:127))),"")</f>
        <v/>
      </c>
      <c r="V128" s="27" t="str">
        <f t="array" ref="V128">IFERROR(INDEX(tableau_2[nom],SMALL(IF(tableau_2[Colonne1]="unique",ROW($1:$111)),ROWS($1:124))),"")</f>
        <v/>
      </c>
      <c r="W128" s="27" t="str">
        <f t="array" ref="W128">IFERROR(INDEX(tableau_2[montant],SMALL(IF(tableau_2[Colonne1]="unique",ROW($1:$111)),ROWS($1:124))),"")</f>
        <v/>
      </c>
      <c r="AD128" t="str">
        <f t="array" ref="AD128">IFERROR(INDEX(tableau_1[nom],SMALL(IF(tableau_1[Colonne1]="unique",ROW($1:$125)),ROWS($1:124))),"")</f>
        <v/>
      </c>
      <c r="AE128" t="str">
        <f t="array" ref="AE128">IFERROR(INDEX(tableau_1[montant],SMALL(IF(tableau_1[Colonne1]="unique",ROW($1:$125)),ROWS($1:124))),"")</f>
        <v/>
      </c>
      <c r="AF128" s="1" t="str">
        <f t="array" ref="AF128">IFERROR(INDEX(tableau_1[maturité],SMALL(IF(tableau_1[Colonne1]="unique",ROW($1:$125)),ROWS($1:124))),"")</f>
        <v/>
      </c>
      <c r="AG128" t="str">
        <f ca="1">IF(tableau_4[[#This Row],[Column9]]&lt;TODAY(),"Mur","")</f>
        <v/>
      </c>
      <c r="AJ128" t="str">
        <f ca="1">IF(tableau_4[[#This Row],[Column9]]&lt;TODAY(),"","Vendu")</f>
        <v>Vendu</v>
      </c>
    </row>
    <row r="129" spans="2:36" x14ac:dyDescent="0.25">
      <c r="I129" t="s">
        <v>247</v>
      </c>
      <c r="J129" t="s">
        <v>375</v>
      </c>
      <c r="K129" t="s">
        <v>199</v>
      </c>
      <c r="L129" s="1">
        <v>45960</v>
      </c>
      <c r="P129" t="str">
        <f t="array" ref="P129">IFERROR(INDEX(tableau_1[nom],SMALL(IF(tableau_1[Colonne1]="unique",ROW($1:$125)),ROWS($1:128))),"")</f>
        <v/>
      </c>
      <c r="Q129" s="26" t="str">
        <f t="array" ref="Q129">IFERROR(INDEX(tableau_1[montant],SMALL(IF(tableau_1[Colonne1]&lt;&gt;"unique",ROW($1:$125)),ROWS($1:128))),"")</f>
        <v/>
      </c>
      <c r="V129" s="27" t="str">
        <f t="array" ref="V129">IFERROR(INDEX(tableau_2[nom],SMALL(IF(tableau_2[Colonne1]="unique",ROW($1:$111)),ROWS($1:125))),"")</f>
        <v/>
      </c>
      <c r="W129" s="27" t="str">
        <f t="array" ref="W129">IFERROR(INDEX(tableau_2[montant],SMALL(IF(tableau_2[Colonne1]="unique",ROW($1:$111)),ROWS($1:125))),"")</f>
        <v/>
      </c>
      <c r="AD129" t="str">
        <f t="array" ref="AD129">IFERROR(INDEX(tableau_1[nom],SMALL(IF(tableau_1[Colonne1]="unique",ROW($1:$125)),ROWS($1:125))),"")</f>
        <v/>
      </c>
      <c r="AE129" t="str">
        <f t="array" ref="AE129">IFERROR(INDEX(tableau_1[montant],SMALL(IF(tableau_1[Colonne1]="unique",ROW($1:$125)),ROWS($1:125))),"")</f>
        <v/>
      </c>
      <c r="AF129" s="1" t="str">
        <f t="array" ref="AF129">IFERROR(INDEX(tableau_1[maturité],SMALL(IF(tableau_1[Colonne1]="unique",ROW($1:$125)),ROWS($1:125))),"")</f>
        <v/>
      </c>
      <c r="AG129" t="str">
        <f ca="1">IF(tableau_4[[#This Row],[Column9]]&lt;TODAY(),"Mur","")</f>
        <v/>
      </c>
      <c r="AJ129" t="str">
        <f ca="1">IF(tableau_4[[#This Row],[Column9]]&lt;TODAY(),"","Vendu")</f>
        <v>Vendu</v>
      </c>
    </row>
    <row r="130" spans="2:36" ht="18.75" x14ac:dyDescent="0.25">
      <c r="B130" s="16" t="s">
        <v>432</v>
      </c>
      <c r="C130" s="16"/>
      <c r="D130" s="16"/>
      <c r="E130" s="16"/>
      <c r="I130" t="s">
        <v>248</v>
      </c>
      <c r="J130" t="s">
        <v>376</v>
      </c>
      <c r="K130" t="s">
        <v>197</v>
      </c>
      <c r="L130" s="1">
        <v>42704</v>
      </c>
      <c r="P130" t="str">
        <f t="array" ref="P130">IFERROR(INDEX(tableau_1[nom],SMALL(IF(tableau_1[Colonne1]="unique",ROW($1:$125)),ROWS($1:129))),"")</f>
        <v/>
      </c>
      <c r="Q130" s="26" t="str">
        <f t="array" ref="Q130">IFERROR(INDEX(tableau_1[montant],SMALL(IF(tableau_1[Colonne1]&lt;&gt;"unique",ROW($1:$125)),ROWS($1:129))),"")</f>
        <v/>
      </c>
      <c r="V130" s="27" t="str">
        <f t="array" ref="V130">IFERROR(INDEX(tableau_2[nom],SMALL(IF(tableau_2[Colonne1]="unique",ROW($1:$111)),ROWS($1:126))),"")</f>
        <v/>
      </c>
      <c r="W130" s="27" t="str">
        <f t="array" ref="W130">IFERROR(INDEX(tableau_2[montant],SMALL(IF(tableau_2[Colonne1]="unique",ROW($1:$111)),ROWS($1:126))),"")</f>
        <v/>
      </c>
      <c r="AD130" t="str">
        <f t="array" ref="AD130">IFERROR(INDEX(tableau_1[nom],SMALL(IF(tableau_1[Colonne1]="unique",ROW($1:$125)),ROWS($1:126))),"")</f>
        <v/>
      </c>
      <c r="AE130" t="str">
        <f t="array" ref="AE130">IFERROR(INDEX(tableau_1[montant],SMALL(IF(tableau_1[Colonne1]="unique",ROW($1:$125)),ROWS($1:126))),"")</f>
        <v/>
      </c>
      <c r="AF130" s="1" t="str">
        <f t="array" ref="AF130">IFERROR(INDEX(tableau_1[maturité],SMALL(IF(tableau_1[Colonne1]="unique",ROW($1:$125)),ROWS($1:126))),"")</f>
        <v/>
      </c>
      <c r="AG130" t="str">
        <f ca="1">IF(tableau_4[[#This Row],[Column9]]&lt;TODAY(),"Mur","")</f>
        <v/>
      </c>
      <c r="AJ130" t="str">
        <f ca="1">IF(tableau_4[[#This Row],[Column9]]&lt;TODAY(),"","Vendu")</f>
        <v>Vendu</v>
      </c>
    </row>
    <row r="131" spans="2:36" ht="19.5" thickBot="1" x14ac:dyDescent="0.3">
      <c r="B131" s="10" t="s">
        <v>0</v>
      </c>
      <c r="C131" s="10" t="s">
        <v>1</v>
      </c>
      <c r="D131" s="10" t="s">
        <v>2</v>
      </c>
      <c r="E131" s="10" t="s">
        <v>392</v>
      </c>
      <c r="I131" t="s">
        <v>249</v>
      </c>
      <c r="J131" t="s">
        <v>377</v>
      </c>
      <c r="K131" t="s">
        <v>216</v>
      </c>
      <c r="L131" s="1">
        <v>43152</v>
      </c>
      <c r="P131" t="str">
        <f t="array" ref="P131">IFERROR(INDEX(tableau_1[nom],SMALL(IF(tableau_1[Colonne1]="unique",ROW($1:$125)),ROWS($1:130))),"")</f>
        <v/>
      </c>
      <c r="Q131" s="26" t="str">
        <f t="array" ref="Q131">IFERROR(INDEX(tableau_1[montant],SMALL(IF(tableau_1[Colonne1]&lt;&gt;"unique",ROW($1:$125)),ROWS($1:130))),"")</f>
        <v/>
      </c>
      <c r="V131" s="27" t="str">
        <f t="array" ref="V131">IFERROR(INDEX(tableau_2[nom],SMALL(IF(tableau_2[Colonne1]="unique",ROW($1:$111)),ROWS($1:127))),"")</f>
        <v/>
      </c>
      <c r="W131" s="27" t="str">
        <f t="array" ref="W131">IFERROR(INDEX(tableau_2[montant],SMALL(IF(tableau_2[Colonne1]="unique",ROW($1:$111)),ROWS($1:127))),"")</f>
        <v/>
      </c>
      <c r="AD131" t="str">
        <f t="array" ref="AD131">IFERROR(INDEX(tableau_1[nom],SMALL(IF(tableau_1[Colonne1]="unique",ROW($1:$125)),ROWS($1:127))),"")</f>
        <v/>
      </c>
      <c r="AE131" t="str">
        <f t="array" ref="AE131">IFERROR(INDEX(tableau_1[montant],SMALL(IF(tableau_1[Colonne1]="unique",ROW($1:$125)),ROWS($1:127))),"")</f>
        <v/>
      </c>
      <c r="AF131" s="1" t="str">
        <f t="array" ref="AF131">IFERROR(INDEX(tableau_1[maturité],SMALL(IF(tableau_1[Colonne1]="unique",ROW($1:$125)),ROWS($1:127))),"")</f>
        <v/>
      </c>
      <c r="AG131" t="str">
        <f ca="1">IF(tableau_4[[#This Row],[Column9]]&lt;TODAY(),"Mur","")</f>
        <v/>
      </c>
      <c r="AJ131" t="str">
        <f ca="1">IF(tableau_4[[#This Row],[Column9]]&lt;TODAY(),"","Vendu")</f>
        <v>Vendu</v>
      </c>
    </row>
    <row r="132" spans="2:36" x14ac:dyDescent="0.25">
      <c r="B132" t="s">
        <v>256</v>
      </c>
      <c r="C132" t="s">
        <v>364</v>
      </c>
      <c r="E132" s="1">
        <v>43542</v>
      </c>
      <c r="I132" t="s">
        <v>250</v>
      </c>
      <c r="J132" t="s">
        <v>378</v>
      </c>
      <c r="K132" t="s">
        <v>144</v>
      </c>
      <c r="L132" s="1">
        <v>45044</v>
      </c>
      <c r="P132" t="str">
        <f t="array" ref="P132">IFERROR(INDEX(tableau_1[nom],SMALL(IF(tableau_1[Colonne1]="unique",ROW($1:$125)),ROWS($1:131))),"")</f>
        <v/>
      </c>
      <c r="Q132" s="26" t="str">
        <f t="array" ref="Q132">IFERROR(INDEX(tableau_1[montant],SMALL(IF(tableau_1[Colonne1]&lt;&gt;"unique",ROW($1:$125)),ROWS($1:131))),"")</f>
        <v/>
      </c>
      <c r="V132" s="27" t="str">
        <f t="array" ref="V132">IFERROR(INDEX(tableau_2[nom],SMALL(IF(tableau_2[Colonne1]="unique",ROW($1:$111)),ROWS($1:128))),"")</f>
        <v/>
      </c>
      <c r="W132" s="27" t="str">
        <f t="array" ref="W132">IFERROR(INDEX(tableau_2[montant],SMALL(IF(tableau_2[Colonne1]="unique",ROW($1:$111)),ROWS($1:128))),"")</f>
        <v/>
      </c>
      <c r="AD132" t="str">
        <f t="array" ref="AD132">IFERROR(INDEX(tableau_1[nom],SMALL(IF(tableau_1[Colonne1]="unique",ROW($1:$125)),ROWS($1:128))),"")</f>
        <v/>
      </c>
      <c r="AE132" t="str">
        <f t="array" ref="AE132">IFERROR(INDEX(tableau_1[montant],SMALL(IF(tableau_1[Colonne1]="unique",ROW($1:$125)),ROWS($1:128))),"")</f>
        <v/>
      </c>
      <c r="AF132" s="1" t="str">
        <f t="array" ref="AF132">IFERROR(INDEX(tableau_1[maturité],SMALL(IF(tableau_1[Colonne1]="unique",ROW($1:$125)),ROWS($1:128))),"")</f>
        <v/>
      </c>
      <c r="AG132" t="str">
        <f ca="1">IF(tableau_4[[#This Row],[Column9]]&lt;TODAY(),"Mur","")</f>
        <v/>
      </c>
      <c r="AJ132" t="str">
        <f ca="1">IF(tableau_4[[#This Row],[Column9]]&lt;TODAY(),"","Vendu")</f>
        <v>Vendu</v>
      </c>
    </row>
    <row r="133" spans="2:36" x14ac:dyDescent="0.25">
      <c r="B133" t="s">
        <v>258</v>
      </c>
      <c r="C133" t="s">
        <v>366</v>
      </c>
      <c r="E133" s="1">
        <v>42559</v>
      </c>
      <c r="I133" t="s">
        <v>251</v>
      </c>
      <c r="J133" t="s">
        <v>379</v>
      </c>
      <c r="K133" t="s">
        <v>139</v>
      </c>
      <c r="L133" s="1">
        <v>44033</v>
      </c>
      <c r="P133" t="str">
        <f t="array" ref="P133">IFERROR(INDEX(tableau_1[nom],SMALL(IF(tableau_1[Colonne1]="unique",ROW($1:$125)),ROWS($1:132))),"")</f>
        <v/>
      </c>
      <c r="Q133" s="26" t="str">
        <f t="array" ref="Q133">IFERROR(INDEX(tableau_1[montant],SMALL(IF(tableau_1[Colonne1]&lt;&gt;"unique",ROW($1:$125)),ROWS($1:132))),"")</f>
        <v/>
      </c>
      <c r="V133" s="27" t="str">
        <f t="array" ref="V133">IFERROR(INDEX(tableau_2[nom],SMALL(IF(tableau_2[Colonne1]="unique",ROW($1:$111)),ROWS($1:129))),"")</f>
        <v/>
      </c>
      <c r="W133" s="27" t="str">
        <f t="array" ref="W133">IFERROR(INDEX(tableau_2[montant],SMALL(IF(tableau_2[Colonne1]="unique",ROW($1:$111)),ROWS($1:129))),"")</f>
        <v/>
      </c>
      <c r="AD133" t="str">
        <f t="array" ref="AD133">IFERROR(INDEX(tableau_1[nom],SMALL(IF(tableau_1[Colonne1]="unique",ROW($1:$125)),ROWS($1:129))),"")</f>
        <v/>
      </c>
      <c r="AE133" t="str">
        <f t="array" ref="AE133">IFERROR(INDEX(tableau_1[montant],SMALL(IF(tableau_1[Colonne1]="unique",ROW($1:$125)),ROWS($1:129))),"")</f>
        <v/>
      </c>
      <c r="AF133" s="1" t="str">
        <f t="array" ref="AF133">IFERROR(INDEX(tableau_1[maturité],SMALL(IF(tableau_1[Colonne1]="unique",ROW($1:$125)),ROWS($1:129))),"")</f>
        <v/>
      </c>
      <c r="AG133" t="str">
        <f ca="1">IF(tableau_4[[#This Row],[Column9]]&lt;TODAY(),"Mur","")</f>
        <v/>
      </c>
      <c r="AJ133" t="str">
        <f ca="1">IF(tableau_4[[#This Row],[Column9]]&lt;TODAY(),"","Vendu")</f>
        <v>Vendu</v>
      </c>
    </row>
    <row r="134" spans="2:36" x14ac:dyDescent="0.25">
      <c r="B134" t="s">
        <v>433</v>
      </c>
      <c r="C134" t="s">
        <v>459</v>
      </c>
      <c r="E134" s="1">
        <v>42642</v>
      </c>
      <c r="I134" t="s">
        <v>252</v>
      </c>
      <c r="J134" t="s">
        <v>379</v>
      </c>
      <c r="K134" t="s">
        <v>380</v>
      </c>
      <c r="L134" s="1">
        <v>43556</v>
      </c>
      <c r="P134" t="str">
        <f t="array" ref="P134">IFERROR(INDEX(tableau_1[nom],SMALL(IF(tableau_1[Colonne1]="unique",ROW($1:$125)),ROWS($1:133))),"")</f>
        <v/>
      </c>
      <c r="Q134" s="26" t="str">
        <f t="array" ref="Q134">IFERROR(INDEX(tableau_1[montant],SMALL(IF(tableau_1[Colonne1]&lt;&gt;"unique",ROW($1:$125)),ROWS($1:133))),"")</f>
        <v/>
      </c>
      <c r="V134" s="27" t="str">
        <f t="array" ref="V134">IFERROR(INDEX(tableau_2[nom],SMALL(IF(tableau_2[Colonne1]="unique",ROW($1:$111)),ROWS($1:130))),"")</f>
        <v/>
      </c>
      <c r="W134" s="27" t="str">
        <f t="array" ref="W134">IFERROR(INDEX(tableau_2[montant],SMALL(IF(tableau_2[Colonne1]="unique",ROW($1:$111)),ROWS($1:130))),"")</f>
        <v/>
      </c>
      <c r="AD134" t="str">
        <f t="array" ref="AD134">IFERROR(INDEX(tableau_1[nom],SMALL(IF(tableau_1[Colonne1]="unique",ROW($1:$125)),ROWS($1:130))),"")</f>
        <v/>
      </c>
      <c r="AE134" t="str">
        <f t="array" ref="AE134">IFERROR(INDEX(tableau_1[montant],SMALL(IF(tableau_1[Colonne1]="unique",ROW($1:$125)),ROWS($1:130))),"")</f>
        <v/>
      </c>
      <c r="AF134" s="1" t="str">
        <f t="array" ref="AF134">IFERROR(INDEX(tableau_1[maturité],SMALL(IF(tableau_1[Colonne1]="unique",ROW($1:$125)),ROWS($1:130))),"")</f>
        <v/>
      </c>
      <c r="AG134" t="str">
        <f ca="1">IF(tableau_4[[#This Row],[Column9]]&lt;TODAY(),"Mur","")</f>
        <v/>
      </c>
      <c r="AJ134" t="str">
        <f ca="1">IF(tableau_4[[#This Row],[Column9]]&lt;TODAY(),"","Vendu")</f>
        <v>Vendu</v>
      </c>
    </row>
    <row r="135" spans="2:36" x14ac:dyDescent="0.25">
      <c r="I135" t="s">
        <v>253</v>
      </c>
      <c r="J135" t="s">
        <v>379</v>
      </c>
      <c r="K135" t="s">
        <v>125</v>
      </c>
      <c r="L135" s="1">
        <v>48960</v>
      </c>
      <c r="P135" t="str">
        <f t="array" ref="P135">IFERROR(INDEX(tableau_1[nom],SMALL(IF(tableau_1[Colonne1]="unique",ROW($1:$125)),ROWS($1:134))),"")</f>
        <v/>
      </c>
      <c r="Q135" s="26" t="str">
        <f t="array" ref="Q135">IFERROR(INDEX(tableau_1[montant],SMALL(IF(tableau_1[Colonne1]&lt;&gt;"unique",ROW($1:$125)),ROWS($1:134))),"")</f>
        <v/>
      </c>
      <c r="V135" s="27" t="str">
        <f t="array" ref="V135">IFERROR(INDEX(tableau_2[nom],SMALL(IF(tableau_2[Colonne1]="unique",ROW($1:$111)),ROWS($1:131))),"")</f>
        <v/>
      </c>
      <c r="W135" s="27" t="str">
        <f t="array" ref="W135">IFERROR(INDEX(tableau_2[montant],SMALL(IF(tableau_2[Colonne1]="unique",ROW($1:$111)),ROWS($1:131))),"")</f>
        <v/>
      </c>
      <c r="AD135" t="str">
        <f t="array" ref="AD135">IFERROR(INDEX(tableau_1[nom],SMALL(IF(tableau_1[Colonne1]="unique",ROW($1:$125)),ROWS($1:131))),"")</f>
        <v/>
      </c>
      <c r="AE135" t="str">
        <f t="array" ref="AE135">IFERROR(INDEX(tableau_1[montant],SMALL(IF(tableau_1[Colonne1]="unique",ROW($1:$125)),ROWS($1:131))),"")</f>
        <v/>
      </c>
      <c r="AF135" s="1" t="str">
        <f t="array" ref="AF135">IFERROR(INDEX(tableau_1[maturité],SMALL(IF(tableau_1[Colonne1]="unique",ROW($1:$125)),ROWS($1:131))),"")</f>
        <v/>
      </c>
      <c r="AG135" t="str">
        <f ca="1">IF(tableau_4[[#This Row],[Column9]]&lt;TODAY(),"Mur","")</f>
        <v/>
      </c>
      <c r="AJ135" t="str">
        <f ca="1">IF(tableau_4[[#This Row],[Column9]]&lt;TODAY(),"","Vendu")</f>
        <v>Vendu</v>
      </c>
    </row>
    <row r="136" spans="2:36" ht="18.75" x14ac:dyDescent="0.25">
      <c r="B136" s="16" t="s">
        <v>241</v>
      </c>
      <c r="C136" s="16"/>
      <c r="D136" s="16"/>
      <c r="E136" s="16"/>
      <c r="I136" t="s">
        <v>108</v>
      </c>
      <c r="J136" t="s">
        <v>381</v>
      </c>
      <c r="K136" t="s">
        <v>382</v>
      </c>
      <c r="L136" s="1">
        <v>43144</v>
      </c>
      <c r="P136" t="str">
        <f t="array" ref="P136">IFERROR(INDEX(tableau_1[nom],SMALL(IF(tableau_1[Colonne1]="unique",ROW($1:$125)),ROWS($1:135))),"")</f>
        <v/>
      </c>
      <c r="Q136" s="26" t="str">
        <f t="array" ref="Q136">IFERROR(INDEX(tableau_1[montant],SMALL(IF(tableau_1[Colonne1]&lt;&gt;"unique",ROW($1:$125)),ROWS($1:135))),"")</f>
        <v/>
      </c>
      <c r="V136" s="27" t="str">
        <f t="array" ref="V136">IFERROR(INDEX(tableau_2[nom],SMALL(IF(tableau_2[Colonne1]="unique",ROW($1:$111)),ROWS($1:132))),"")</f>
        <v/>
      </c>
      <c r="W136" s="27" t="str">
        <f t="array" ref="W136">IFERROR(INDEX(tableau_2[montant],SMALL(IF(tableau_2[Colonne1]="unique",ROW($1:$111)),ROWS($1:132))),"")</f>
        <v/>
      </c>
      <c r="AD136" t="str">
        <f t="array" ref="AD136">IFERROR(INDEX(tableau_1[nom],SMALL(IF(tableau_1[Colonne1]="unique",ROW($1:$125)),ROWS($1:132))),"")</f>
        <v/>
      </c>
      <c r="AE136" t="str">
        <f t="array" ref="AE136">IFERROR(INDEX(tableau_1[montant],SMALL(IF(tableau_1[Colonne1]="unique",ROW($1:$125)),ROWS($1:132))),"")</f>
        <v/>
      </c>
      <c r="AF136" s="1" t="str">
        <f t="array" ref="AF136">IFERROR(INDEX(tableau_1[maturité],SMALL(IF(tableau_1[Colonne1]="unique",ROW($1:$125)),ROWS($1:132))),"")</f>
        <v/>
      </c>
      <c r="AG136" t="str">
        <f ca="1">IF(tableau_4[[#This Row],[Column9]]&lt;TODAY(),"Mur","")</f>
        <v/>
      </c>
      <c r="AJ136" t="str">
        <f ca="1">IF(tableau_4[[#This Row],[Column9]]&lt;TODAY(),"","Vendu")</f>
        <v>Vendu</v>
      </c>
    </row>
    <row r="137" spans="2:36" ht="19.5" thickBot="1" x14ac:dyDescent="0.3">
      <c r="B137" s="10" t="s">
        <v>0</v>
      </c>
      <c r="C137" s="10" t="s">
        <v>1</v>
      </c>
      <c r="D137" s="10" t="s">
        <v>2</v>
      </c>
      <c r="E137" s="10" t="s">
        <v>392</v>
      </c>
      <c r="I137" t="s">
        <v>254</v>
      </c>
      <c r="J137" t="s">
        <v>227</v>
      </c>
      <c r="K137" t="s">
        <v>121</v>
      </c>
      <c r="L137" s="1">
        <v>44874</v>
      </c>
      <c r="P137" t="str">
        <f t="array" ref="P137">IFERROR(INDEX(tableau_1[nom],SMALL(IF(tableau_1[Colonne1]="unique",ROW($1:$125)),ROWS($1:136))),"")</f>
        <v/>
      </c>
      <c r="Q137" s="26" t="str">
        <f t="array" ref="Q137">IFERROR(INDEX(tableau_1[montant],SMALL(IF(tableau_1[Colonne1]&lt;&gt;"unique",ROW($1:$125)),ROWS($1:136))),"")</f>
        <v/>
      </c>
      <c r="V137" s="27" t="str">
        <f t="array" ref="V137">IFERROR(INDEX(tableau_2[nom],SMALL(IF(tableau_2[Colonne1]="unique",ROW($1:$111)),ROWS($1:133))),"")</f>
        <v/>
      </c>
      <c r="W137" s="27" t="str">
        <f t="array" ref="W137">IFERROR(INDEX(tableau_2[montant],SMALL(IF(tableau_2[Colonne1]="unique",ROW($1:$111)),ROWS($1:133))),"")</f>
        <v/>
      </c>
      <c r="AD137" t="str">
        <f t="array" ref="AD137">IFERROR(INDEX(tableau_1[nom],SMALL(IF(tableau_1[Colonne1]="unique",ROW($1:$125)),ROWS($1:133))),"")</f>
        <v/>
      </c>
      <c r="AE137" t="str">
        <f t="array" ref="AE137">IFERROR(INDEX(tableau_1[montant],SMALL(IF(tableau_1[Colonne1]="unique",ROW($1:$125)),ROWS($1:133))),"")</f>
        <v/>
      </c>
      <c r="AF137" s="1" t="str">
        <f t="array" ref="AF137">IFERROR(INDEX(tableau_1[maturité],SMALL(IF(tableau_1[Colonne1]="unique",ROW($1:$125)),ROWS($1:133))),"")</f>
        <v/>
      </c>
      <c r="AG137" t="str">
        <f ca="1">IF(tableau_4[[#This Row],[Column9]]&lt;TODAY(),"Mur","")</f>
        <v/>
      </c>
      <c r="AJ137" t="str">
        <f ca="1">IF(tableau_4[[#This Row],[Column9]]&lt;TODAY(),"","Vendu")</f>
        <v>Vendu</v>
      </c>
    </row>
    <row r="138" spans="2:36" x14ac:dyDescent="0.25">
      <c r="B138" t="s">
        <v>242</v>
      </c>
      <c r="C138" t="s">
        <v>460</v>
      </c>
      <c r="D138" t="s">
        <v>134</v>
      </c>
      <c r="E138" s="1">
        <v>42983</v>
      </c>
      <c r="I138" t="s">
        <v>255</v>
      </c>
      <c r="J138" t="s">
        <v>383</v>
      </c>
      <c r="K138" t="s">
        <v>384</v>
      </c>
      <c r="L138" s="1">
        <v>44278</v>
      </c>
      <c r="P138" t="str">
        <f t="array" ref="P138">IFERROR(INDEX(tableau_1[nom],SMALL(IF(tableau_1[Colonne1]="unique",ROW($1:$125)),ROWS($1:137))),"")</f>
        <v/>
      </c>
      <c r="Q138" s="26" t="str">
        <f t="array" ref="Q138">IFERROR(INDEX(tableau_1[montant],SMALL(IF(tableau_1[Colonne1]&lt;&gt;"unique",ROW($1:$125)),ROWS($1:137))),"")</f>
        <v/>
      </c>
      <c r="V138" s="27" t="str">
        <f t="array" ref="V138">IFERROR(INDEX(tableau_2[nom],SMALL(IF(tableau_2[Colonne1]="unique",ROW($1:$111)),ROWS($1:134))),"")</f>
        <v/>
      </c>
      <c r="W138" s="27" t="str">
        <f t="array" ref="W138">IFERROR(INDEX(tableau_2[montant],SMALL(IF(tableau_2[Colonne1]="unique",ROW($1:$111)),ROWS($1:134))),"")</f>
        <v/>
      </c>
      <c r="AD138" t="str">
        <f t="array" ref="AD138">IFERROR(INDEX(tableau_1[nom],SMALL(IF(tableau_1[Colonne1]="unique",ROW($1:$125)),ROWS($1:134))),"")</f>
        <v/>
      </c>
      <c r="AE138" t="str">
        <f t="array" ref="AE138">IFERROR(INDEX(tableau_1[montant],SMALL(IF(tableau_1[Colonne1]="unique",ROW($1:$125)),ROWS($1:134))),"")</f>
        <v/>
      </c>
      <c r="AF138" s="1" t="str">
        <f t="array" ref="AF138">IFERROR(INDEX(tableau_1[maturité],SMALL(IF(tableau_1[Colonne1]="unique",ROW($1:$125)),ROWS($1:134))),"")</f>
        <v/>
      </c>
      <c r="AG138" t="str">
        <f ca="1">IF(tableau_4[[#This Row],[Column9]]&lt;TODAY(),"Mur","")</f>
        <v/>
      </c>
      <c r="AJ138" t="str">
        <f ca="1">IF(tableau_4[[#This Row],[Column9]]&lt;TODAY(),"","Vendu")</f>
        <v>Vendu</v>
      </c>
    </row>
    <row r="139" spans="2:36" ht="40.5" customHeight="1" x14ac:dyDescent="0.25">
      <c r="B139" t="s">
        <v>243</v>
      </c>
      <c r="C139" t="s">
        <v>369</v>
      </c>
      <c r="D139" t="s">
        <v>370</v>
      </c>
      <c r="E139" s="1">
        <v>44715</v>
      </c>
      <c r="P139" t="str">
        <f t="array" ref="P139">IFERROR(INDEX(tableau_1[nom],SMALL(IF(tableau_1[Colonne1]="unique",ROW($1:$125)),ROWS($1:138))),"")</f>
        <v/>
      </c>
      <c r="Q139" s="26" t="str">
        <f t="array" ref="Q139">IFERROR(INDEX(tableau_1[montant],SMALL(IF(tableau_1[Colonne1]&lt;&gt;"unique",ROW($1:$125)),ROWS($1:138))),"")</f>
        <v/>
      </c>
      <c r="V139" s="27" t="str">
        <f t="array" ref="V139">IFERROR(INDEX(tableau_2[nom],SMALL(IF(tableau_2[Colonne1]="unique",ROW($1:$111)),ROWS($1:135))),"")</f>
        <v/>
      </c>
      <c r="W139" s="27" t="str">
        <f t="array" ref="W139">IFERROR(INDEX(tableau_2[montant],SMALL(IF(tableau_2[Colonne1]="unique",ROW($1:$111)),ROWS($1:135))),"")</f>
        <v/>
      </c>
      <c r="AD139" t="str">
        <f t="array" ref="AD139">IFERROR(INDEX(tableau_1[nom],SMALL(IF(tableau_1[Colonne1]="unique",ROW($1:$125)),ROWS($1:135))),"")</f>
        <v/>
      </c>
      <c r="AE139" t="str">
        <f t="array" ref="AE139">IFERROR(INDEX(tableau_1[montant],SMALL(IF(tableau_1[Colonne1]="unique",ROW($1:$125)),ROWS($1:135))),"")</f>
        <v/>
      </c>
      <c r="AF139" s="1" t="str">
        <f t="array" ref="AF139">IFERROR(INDEX(tableau_1[maturité],SMALL(IF(tableau_1[Colonne1]="unique",ROW($1:$125)),ROWS($1:135))),"")</f>
        <v/>
      </c>
      <c r="AG139" t="str">
        <f ca="1">IF(tableau_4[[#This Row],[Column9]]&lt;TODAY(),"Mur","")</f>
        <v/>
      </c>
      <c r="AJ139" t="str">
        <f ca="1">IF(tableau_4[[#This Row],[Column9]]&lt;TODAY(),"","Vendu")</f>
        <v>Vendu</v>
      </c>
    </row>
    <row r="140" spans="2:36" x14ac:dyDescent="0.25">
      <c r="B140" t="s">
        <v>434</v>
      </c>
      <c r="C140" t="s">
        <v>461</v>
      </c>
      <c r="D140" t="s">
        <v>124</v>
      </c>
      <c r="E140" s="1">
        <v>43631</v>
      </c>
      <c r="I140" s="21" t="s">
        <v>389</v>
      </c>
      <c r="J140" s="21"/>
      <c r="K140" s="21"/>
      <c r="L140" s="21"/>
      <c r="P140" t="str">
        <f t="array" ref="P140">IFERROR(INDEX(tableau_1[nom],SMALL(IF(tableau_1[Colonne1]="unique",ROW($1:$125)),ROWS($1:139))),"")</f>
        <v/>
      </c>
      <c r="Q140" s="26" t="str">
        <f t="array" ref="Q140">IFERROR(INDEX(tableau_1[montant],SMALL(IF(tableau_1[Colonne1]&lt;&gt;"unique",ROW($1:$125)),ROWS($1:139))),"")</f>
        <v/>
      </c>
      <c r="V140" s="27" t="str">
        <f t="array" ref="V140">IFERROR(INDEX(tableau_2[nom],SMALL(IF(tableau_2[Colonne1]="unique",ROW($1:$111)),ROWS($1:136))),"")</f>
        <v/>
      </c>
      <c r="W140" s="27" t="str">
        <f t="array" ref="W140">IFERROR(INDEX(tableau_2[montant],SMALL(IF(tableau_2[Colonne1]="unique",ROW($1:$111)),ROWS($1:136))),"")</f>
        <v/>
      </c>
      <c r="AD140" t="str">
        <f t="array" ref="AD140">IFERROR(INDEX(tableau_1[nom],SMALL(IF(tableau_1[Colonne1]="unique",ROW($1:$125)),ROWS($1:136))),"")</f>
        <v/>
      </c>
      <c r="AE140" t="str">
        <f t="array" ref="AE140">IFERROR(INDEX(tableau_1[montant],SMALL(IF(tableau_1[Colonne1]="unique",ROW($1:$125)),ROWS($1:136))),"")</f>
        <v/>
      </c>
      <c r="AF140" s="1" t="str">
        <f t="array" ref="AF140">IFERROR(INDEX(tableau_1[maturité],SMALL(IF(tableau_1[Colonne1]="unique",ROW($1:$125)),ROWS($1:136))),"")</f>
        <v/>
      </c>
      <c r="AG140" t="str">
        <f ca="1">IF(tableau_4[[#This Row],[Column9]]&lt;TODAY(),"Mur","")</f>
        <v/>
      </c>
      <c r="AJ140" t="str">
        <f ca="1">IF(tableau_4[[#This Row],[Column9]]&lt;TODAY(),"","Vendu")</f>
        <v>Vendu</v>
      </c>
    </row>
    <row r="141" spans="2:36" ht="18.75" x14ac:dyDescent="0.25">
      <c r="B141" t="s">
        <v>244</v>
      </c>
      <c r="C141" t="s">
        <v>371</v>
      </c>
      <c r="D141" t="s">
        <v>190</v>
      </c>
      <c r="E141" s="1">
        <v>43787</v>
      </c>
      <c r="I141" s="5" t="s">
        <v>0</v>
      </c>
      <c r="J141" s="5" t="s">
        <v>1</v>
      </c>
      <c r="K141" s="5" t="s">
        <v>2</v>
      </c>
      <c r="L141" s="5" t="s">
        <v>392</v>
      </c>
      <c r="P141" t="str">
        <f t="array" ref="P141">IFERROR(INDEX(tableau_1[nom],SMALL(IF(tableau_1[Colonne1]="unique",ROW($1:$125)),ROWS($1:140))),"")</f>
        <v/>
      </c>
      <c r="Q141" s="26" t="str">
        <f t="array" ref="Q141">IFERROR(INDEX(tableau_1[montant],SMALL(IF(tableau_1[Colonne1]&lt;&gt;"unique",ROW($1:$125)),ROWS($1:140))),"")</f>
        <v/>
      </c>
      <c r="V141" s="27" t="str">
        <f t="array" ref="V141">IFERROR(INDEX(tableau_2[nom],SMALL(IF(tableau_2[Colonne1]="unique",ROW($1:$111)),ROWS($1:137))),"")</f>
        <v/>
      </c>
      <c r="W141" s="27" t="str">
        <f t="array" ref="W141">IFERROR(INDEX(tableau_2[montant],SMALL(IF(tableau_2[Colonne1]="unique",ROW($1:$111)),ROWS($1:137))),"")</f>
        <v/>
      </c>
      <c r="AD141" t="str">
        <f t="array" ref="AD141">IFERROR(INDEX(tableau_1[nom],SMALL(IF(tableau_1[Colonne1]="unique",ROW($1:$125)),ROWS($1:137))),"")</f>
        <v/>
      </c>
      <c r="AE141" t="str">
        <f t="array" ref="AE141">IFERROR(INDEX(tableau_1[montant],SMALL(IF(tableau_1[Colonne1]="unique",ROW($1:$125)),ROWS($1:137))),"")</f>
        <v/>
      </c>
      <c r="AF141" s="1" t="str">
        <f t="array" ref="AF141">IFERROR(INDEX(tableau_1[maturité],SMALL(IF(tableau_1[Colonne1]="unique",ROW($1:$125)),ROWS($1:137))),"")</f>
        <v/>
      </c>
      <c r="AG141" t="str">
        <f ca="1">IF(tableau_4[[#This Row],[Column9]]&lt;TODAY(),"Mur","")</f>
        <v/>
      </c>
      <c r="AJ141" t="str">
        <f ca="1">IF(tableau_4[[#This Row],[Column9]]&lt;TODAY(),"","Vendu")</f>
        <v>Vendu</v>
      </c>
    </row>
    <row r="142" spans="2:36" x14ac:dyDescent="0.25">
      <c r="B142" t="s">
        <v>245</v>
      </c>
      <c r="C142" t="s">
        <v>372</v>
      </c>
      <c r="D142" t="s">
        <v>373</v>
      </c>
      <c r="E142" s="1">
        <v>45071</v>
      </c>
      <c r="I142" t="s">
        <v>259</v>
      </c>
      <c r="J142" t="s">
        <v>385</v>
      </c>
      <c r="K142" t="s">
        <v>386</v>
      </c>
      <c r="L142" s="1">
        <v>44361</v>
      </c>
      <c r="P142" t="str">
        <f t="array" ref="P142">IFERROR(INDEX(tableau_1[nom],SMALL(IF(tableau_1[Colonne1]="unique",ROW($1:$125)),ROWS($1:141))),"")</f>
        <v/>
      </c>
      <c r="Q142" s="26" t="str">
        <f t="array" ref="Q142">IFERROR(INDEX(tableau_1[montant],SMALL(IF(tableau_1[Colonne1]&lt;&gt;"unique",ROW($1:$125)),ROWS($1:141))),"")</f>
        <v/>
      </c>
      <c r="V142" s="27" t="str">
        <f t="array" ref="V142">IFERROR(INDEX(tableau_2[nom],SMALL(IF(tableau_2[Colonne1]="unique",ROW($1:$111)),ROWS($1:138))),"")</f>
        <v/>
      </c>
      <c r="W142" s="27" t="str">
        <f t="array" ref="W142">IFERROR(INDEX(tableau_2[montant],SMALL(IF(tableau_2[Colonne1]="unique",ROW($1:$111)),ROWS($1:138))),"")</f>
        <v/>
      </c>
      <c r="AD142" t="str">
        <f t="array" ref="AD142">IFERROR(INDEX(tableau_1[nom],SMALL(IF(tableau_1[Colonne1]="unique",ROW($1:$125)),ROWS($1:138))),"")</f>
        <v/>
      </c>
      <c r="AE142" t="str">
        <f t="array" ref="AE142">IFERROR(INDEX(tableau_1[montant],SMALL(IF(tableau_1[Colonne1]="unique",ROW($1:$125)),ROWS($1:138))),"")</f>
        <v/>
      </c>
      <c r="AF142" s="1" t="str">
        <f t="array" ref="AF142">IFERROR(INDEX(tableau_1[maturité],SMALL(IF(tableau_1[Colonne1]="unique",ROW($1:$125)),ROWS($1:138))),"")</f>
        <v/>
      </c>
      <c r="AG142" t="str">
        <f ca="1">IF(tableau_4[[#This Row],[Column9]]&lt;TODAY(),"Mur","")</f>
        <v/>
      </c>
      <c r="AJ142" t="str">
        <f ca="1">IF(tableau_4[[#This Row],[Column9]]&lt;TODAY(),"","Vendu")</f>
        <v>Vendu</v>
      </c>
    </row>
    <row r="143" spans="2:36" x14ac:dyDescent="0.25">
      <c r="B143" t="s">
        <v>246</v>
      </c>
      <c r="C143" t="s">
        <v>374</v>
      </c>
      <c r="D143" t="s">
        <v>203</v>
      </c>
      <c r="E143" s="1">
        <v>45005</v>
      </c>
      <c r="I143" t="s">
        <v>260</v>
      </c>
      <c r="J143" t="s">
        <v>387</v>
      </c>
      <c r="K143" t="s">
        <v>382</v>
      </c>
      <c r="L143" s="1">
        <v>55137</v>
      </c>
      <c r="P143" t="str">
        <f t="array" ref="P143">IFERROR(INDEX(tableau_1[nom],SMALL(IF(tableau_1[Colonne1]="unique",ROW($1:$125)),ROWS($1:142))),"")</f>
        <v/>
      </c>
      <c r="Q143" s="26" t="str">
        <f t="array" ref="Q143">IFERROR(INDEX(tableau_1[montant],SMALL(IF(tableau_1[Colonne1]&lt;&gt;"unique",ROW($1:$125)),ROWS($1:142))),"")</f>
        <v/>
      </c>
      <c r="V143" s="27" t="str">
        <f t="array" ref="V143">IFERROR(INDEX(tableau_2[nom],SMALL(IF(tableau_2[Colonne1]="unique",ROW($1:$111)),ROWS($1:139))),"")</f>
        <v/>
      </c>
      <c r="W143" s="27" t="str">
        <f t="array" ref="W143">IFERROR(INDEX(tableau_2[montant],SMALL(IF(tableau_2[Colonne1]="unique",ROW($1:$111)),ROWS($1:139))),"")</f>
        <v/>
      </c>
      <c r="AD143" t="str">
        <f t="array" ref="AD143">IFERROR(INDEX(tableau_1[nom],SMALL(IF(tableau_1[Colonne1]="unique",ROW($1:$125)),ROWS($1:139))),"")</f>
        <v/>
      </c>
      <c r="AE143" t="str">
        <f t="array" ref="AE143">IFERROR(INDEX(tableau_1[montant],SMALL(IF(tableau_1[Colonne1]="unique",ROW($1:$125)),ROWS($1:139))),"")</f>
        <v/>
      </c>
      <c r="AF143" s="1" t="str">
        <f t="array" ref="AF143">IFERROR(INDEX(tableau_1[maturité],SMALL(IF(tableau_1[Colonne1]="unique",ROW($1:$125)),ROWS($1:139))),"")</f>
        <v/>
      </c>
      <c r="AG143" t="str">
        <f ca="1">IF(tableau_4[[#This Row],[Column9]]&lt;TODAY(),"Mur","")</f>
        <v/>
      </c>
      <c r="AJ143" t="str">
        <f ca="1">IF(tableau_4[[#This Row],[Column9]]&lt;TODAY(),"","Vendu")</f>
        <v>Vendu</v>
      </c>
    </row>
    <row r="144" spans="2:36" ht="45.75" customHeight="1" x14ac:dyDescent="0.25">
      <c r="B144" t="s">
        <v>247</v>
      </c>
      <c r="C144" t="s">
        <v>375</v>
      </c>
      <c r="D144" t="s">
        <v>199</v>
      </c>
      <c r="E144" s="1">
        <v>45960</v>
      </c>
      <c r="P144" t="str">
        <f t="array" ref="P144">IFERROR(INDEX(tableau_1[nom],SMALL(IF(tableau_1[Colonne1]="unique",ROW($1:$125)),ROWS($1:143))),"")</f>
        <v/>
      </c>
      <c r="Q144" s="26" t="str">
        <f t="array" ref="Q144">IFERROR(INDEX(tableau_1[montant],SMALL(IF(tableau_1[Colonne1]&lt;&gt;"unique",ROW($1:$125)),ROWS($1:143))),"")</f>
        <v/>
      </c>
      <c r="V144" s="27" t="str">
        <f t="array" ref="V144">IFERROR(INDEX(tableau_2[nom],SMALL(IF(tableau_2[Colonne1]="unique",ROW($1:$111)),ROWS($1:140))),"")</f>
        <v/>
      </c>
      <c r="W144" s="27" t="str">
        <f t="array" ref="W144">IFERROR(INDEX(tableau_2[montant],SMALL(IF(tableau_2[Colonne1]="unique",ROW($1:$111)),ROWS($1:140))),"")</f>
        <v/>
      </c>
      <c r="AD144" t="str">
        <f t="array" ref="AD144">IFERROR(INDEX(tableau_1[nom],SMALL(IF(tableau_1[Colonne1]="unique",ROW($1:$125)),ROWS($1:140))),"")</f>
        <v/>
      </c>
      <c r="AE144" t="str">
        <f t="array" ref="AE144">IFERROR(INDEX(tableau_1[montant],SMALL(IF(tableau_1[Colonne1]="unique",ROW($1:$125)),ROWS($1:140))),"")</f>
        <v/>
      </c>
      <c r="AF144" s="1" t="str">
        <f t="array" ref="AF144">IFERROR(INDEX(tableau_1[maturité],SMALL(IF(tableau_1[Colonne1]="unique",ROW($1:$125)),ROWS($1:140))),"")</f>
        <v/>
      </c>
      <c r="AG144" t="str">
        <f ca="1">IF(tableau_4[[#This Row],[Column9]]&lt;TODAY(),"Mur","")</f>
        <v/>
      </c>
      <c r="AJ144" t="str">
        <f ca="1">IF(tableau_4[[#This Row],[Column9]]&lt;TODAY(),"","Vendu")</f>
        <v>Vendu</v>
      </c>
    </row>
    <row r="145" spans="2:36" ht="31.5" x14ac:dyDescent="0.25">
      <c r="B145" t="s">
        <v>248</v>
      </c>
      <c r="C145" t="s">
        <v>376</v>
      </c>
      <c r="D145" t="s">
        <v>197</v>
      </c>
      <c r="E145" s="1">
        <v>42704</v>
      </c>
      <c r="I145" s="23" t="s">
        <v>390</v>
      </c>
      <c r="J145" s="23"/>
      <c r="K145" s="23"/>
      <c r="L145" s="23"/>
      <c r="P145" t="str">
        <f t="array" ref="P145">IFERROR(INDEX(tableau_1[nom],SMALL(IF(tableau_1[Colonne1]="unique",ROW($1:$125)),ROWS($1:144))),"")</f>
        <v/>
      </c>
      <c r="Q145" s="26" t="str">
        <f t="array" ref="Q145">IFERROR(INDEX(tableau_1[montant],SMALL(IF(tableau_1[Colonne1]&lt;&gt;"unique",ROW($1:$125)),ROWS($1:144))),"")</f>
        <v/>
      </c>
      <c r="V145" s="27" t="str">
        <f t="array" ref="V145">IFERROR(INDEX(tableau_2[nom],SMALL(IF(tableau_2[Colonne1]="unique",ROW($1:$111)),ROWS($1:141))),"")</f>
        <v/>
      </c>
      <c r="W145" s="27" t="str">
        <f t="array" ref="W145">IFERROR(INDEX(tableau_2[montant],SMALL(IF(tableau_2[Colonne1]="unique",ROW($1:$111)),ROWS($1:141))),"")</f>
        <v/>
      </c>
      <c r="AD145" t="str">
        <f t="array" ref="AD145">IFERROR(INDEX(tableau_1[nom],SMALL(IF(tableau_1[Colonne1]="unique",ROW($1:$125)),ROWS($1:141))),"")</f>
        <v/>
      </c>
      <c r="AE145" t="str">
        <f t="array" ref="AE145">IFERROR(INDEX(tableau_1[montant],SMALL(IF(tableau_1[Colonne1]="unique",ROW($1:$125)),ROWS($1:141))),"")</f>
        <v/>
      </c>
      <c r="AF145" s="1" t="str">
        <f t="array" ref="AF145">IFERROR(INDEX(tableau_1[maturité],SMALL(IF(tableau_1[Colonne1]="unique",ROW($1:$125)),ROWS($1:141))),"")</f>
        <v/>
      </c>
      <c r="AG145" t="str">
        <f ca="1">IF(tableau_4[[#This Row],[Column9]]&lt;TODAY(),"Mur","")</f>
        <v/>
      </c>
      <c r="AJ145" t="str">
        <f ca="1">IF(tableau_4[[#This Row],[Column9]]&lt;TODAY(),"","Vendu")</f>
        <v>Vendu</v>
      </c>
    </row>
    <row r="146" spans="2:36" ht="18.75" x14ac:dyDescent="0.25">
      <c r="B146" t="s">
        <v>249</v>
      </c>
      <c r="C146" t="s">
        <v>377</v>
      </c>
      <c r="D146" t="s">
        <v>216</v>
      </c>
      <c r="E146" s="1">
        <v>43152</v>
      </c>
      <c r="I146" s="5" t="s">
        <v>0</v>
      </c>
      <c r="J146" s="5" t="s">
        <v>1</v>
      </c>
      <c r="K146" s="5" t="s">
        <v>2</v>
      </c>
      <c r="L146" s="5" t="s">
        <v>392</v>
      </c>
      <c r="P146" t="str">
        <f t="array" ref="P146">IFERROR(INDEX(tableau_1[nom],SMALL(IF(tableau_1[Colonne1]="unique",ROW($1:$125)),ROWS($1:145))),"")</f>
        <v/>
      </c>
      <c r="Q146" s="26" t="str">
        <f t="array" ref="Q146">IFERROR(INDEX(tableau_1[montant],SMALL(IF(tableau_1[Colonne1]&lt;&gt;"unique",ROW($1:$125)),ROWS($1:145))),"")</f>
        <v/>
      </c>
      <c r="V146" s="27" t="str">
        <f t="array" ref="V146">IFERROR(INDEX(tableau_2[nom],SMALL(IF(tableau_2[Colonne1]="unique",ROW($1:$111)),ROWS($1:142))),"")</f>
        <v/>
      </c>
      <c r="W146" s="27" t="str">
        <f t="array" ref="W146">IFERROR(INDEX(tableau_2[montant],SMALL(IF(tableau_2[Colonne1]="unique",ROW($1:$111)),ROWS($1:142))),"")</f>
        <v/>
      </c>
      <c r="AD146" t="str">
        <f t="array" ref="AD146">IFERROR(INDEX(tableau_1[nom],SMALL(IF(tableau_1[Colonne1]="unique",ROW($1:$125)),ROWS($1:142))),"")</f>
        <v/>
      </c>
      <c r="AE146" t="str">
        <f t="array" ref="AE146">IFERROR(INDEX(tableau_1[montant],SMALL(IF(tableau_1[Colonne1]="unique",ROW($1:$125)),ROWS($1:142))),"")</f>
        <v/>
      </c>
      <c r="AF146" s="1" t="str">
        <f t="array" ref="AF146">IFERROR(INDEX(tableau_1[maturité],SMALL(IF(tableau_1[Colonne1]="unique",ROW($1:$125)),ROWS($1:142))),"")</f>
        <v/>
      </c>
      <c r="AG146" t="str">
        <f ca="1">IF(tableau_4[[#This Row],[Column9]]&lt;TODAY(),"Mur","")</f>
        <v/>
      </c>
      <c r="AJ146" t="str">
        <f ca="1">IF(tableau_4[[#This Row],[Column9]]&lt;TODAY(),"","Vendu")</f>
        <v>Vendu</v>
      </c>
    </row>
    <row r="147" spans="2:36" x14ac:dyDescent="0.25">
      <c r="B147" t="s">
        <v>250</v>
      </c>
      <c r="C147" t="s">
        <v>378</v>
      </c>
      <c r="D147" t="s">
        <v>144</v>
      </c>
      <c r="E147" s="1">
        <v>45044</v>
      </c>
      <c r="I147" t="s">
        <v>261</v>
      </c>
      <c r="J147" t="s">
        <v>312</v>
      </c>
      <c r="P147" t="str">
        <f t="array" ref="P147">IFERROR(INDEX(tableau_1[nom],SMALL(IF(tableau_1[Colonne1]="unique",ROW($1:$125)),ROWS($1:146))),"")</f>
        <v/>
      </c>
      <c r="Q147" s="26" t="str">
        <f t="array" ref="Q147">IFERROR(INDEX(tableau_1[montant],SMALL(IF(tableau_1[Colonne1]&lt;&gt;"unique",ROW($1:$125)),ROWS($1:146))),"")</f>
        <v/>
      </c>
      <c r="V147" s="27" t="str">
        <f t="array" ref="V147">IFERROR(INDEX(tableau_2[nom],SMALL(IF(tableau_2[Colonne1]="unique",ROW($1:$111)),ROWS($1:143))),"")</f>
        <v/>
      </c>
      <c r="W147" s="27" t="str">
        <f t="array" ref="W147">IFERROR(INDEX(tableau_2[montant],SMALL(IF(tableau_2[Colonne1]="unique",ROW($1:$111)),ROWS($1:143))),"")</f>
        <v/>
      </c>
      <c r="AD147" t="str">
        <f t="array" ref="AD147">IFERROR(INDEX(tableau_1[nom],SMALL(IF(tableau_1[Colonne1]="unique",ROW($1:$125)),ROWS($1:143))),"")</f>
        <v/>
      </c>
      <c r="AE147" t="str">
        <f t="array" ref="AE147">IFERROR(INDEX(tableau_1[montant],SMALL(IF(tableau_1[Colonne1]="unique",ROW($1:$125)),ROWS($1:143))),"")</f>
        <v/>
      </c>
      <c r="AF147" s="1" t="str">
        <f t="array" ref="AF147">IFERROR(INDEX(tableau_1[maturité],SMALL(IF(tableau_1[Colonne1]="unique",ROW($1:$125)),ROWS($1:143))),"")</f>
        <v/>
      </c>
      <c r="AG147" t="str">
        <f ca="1">IF(tableau_4[[#This Row],[Column9]]&lt;TODAY(),"Mur","")</f>
        <v/>
      </c>
      <c r="AJ147" t="str">
        <f ca="1">IF(tableau_4[[#This Row],[Column9]]&lt;TODAY(),"","Vendu")</f>
        <v>Vendu</v>
      </c>
    </row>
    <row r="148" spans="2:36" x14ac:dyDescent="0.25">
      <c r="B148" t="s">
        <v>435</v>
      </c>
      <c r="C148" t="s">
        <v>462</v>
      </c>
      <c r="D148" t="s">
        <v>119</v>
      </c>
      <c r="E148" s="1">
        <v>44392</v>
      </c>
      <c r="I148" t="s">
        <v>262</v>
      </c>
      <c r="J148" t="s">
        <v>313</v>
      </c>
      <c r="P148" t="str">
        <f t="array" ref="P148">IFERROR(INDEX(tableau_1[nom],SMALL(IF(tableau_1[Colonne1]="unique",ROW($1:$125)),ROWS($1:147))),"")</f>
        <v/>
      </c>
      <c r="Q148" s="26" t="str">
        <f t="array" ref="Q148">IFERROR(INDEX(tableau_1[montant],SMALL(IF(tableau_1[Colonne1]&lt;&gt;"unique",ROW($1:$125)),ROWS($1:147))),"")</f>
        <v/>
      </c>
      <c r="V148" s="27" t="str">
        <f t="array" ref="V148">IFERROR(INDEX(tableau_2[nom],SMALL(IF(tableau_2[Colonne1]="unique",ROW($1:$111)),ROWS($1:144))),"")</f>
        <v/>
      </c>
      <c r="W148" s="27" t="str">
        <f t="array" ref="W148">IFERROR(INDEX(tableau_2[montant],SMALL(IF(tableau_2[Colonne1]="unique",ROW($1:$111)),ROWS($1:144))),"")</f>
        <v/>
      </c>
      <c r="AD148" t="str">
        <f t="array" ref="AD148">IFERROR(INDEX(tableau_1[nom],SMALL(IF(tableau_1[Colonne1]="unique",ROW($1:$125)),ROWS($1:144))),"")</f>
        <v/>
      </c>
      <c r="AE148" t="str">
        <f t="array" ref="AE148">IFERROR(INDEX(tableau_1[montant],SMALL(IF(tableau_1[Colonne1]="unique",ROW($1:$125)),ROWS($1:144))),"")</f>
        <v/>
      </c>
      <c r="AF148" s="1" t="str">
        <f t="array" ref="AF148">IFERROR(INDEX(tableau_1[maturité],SMALL(IF(tableau_1[Colonne1]="unique",ROW($1:$125)),ROWS($1:144))),"")</f>
        <v/>
      </c>
      <c r="AG148" t="str">
        <f ca="1">IF(tableau_4[[#This Row],[Column9]]&lt;TODAY(),"Mur","")</f>
        <v/>
      </c>
      <c r="AJ148" t="str">
        <f ca="1">IF(tableau_4[[#This Row],[Column9]]&lt;TODAY(),"","Vendu")</f>
        <v>Vendu</v>
      </c>
    </row>
    <row r="149" spans="2:36" x14ac:dyDescent="0.25">
      <c r="B149" t="s">
        <v>252</v>
      </c>
      <c r="C149" t="s">
        <v>463</v>
      </c>
      <c r="D149" t="s">
        <v>380</v>
      </c>
      <c r="E149" s="1">
        <v>43556</v>
      </c>
      <c r="I149" t="s">
        <v>263</v>
      </c>
      <c r="J149" t="s">
        <v>314</v>
      </c>
      <c r="P149" t="str">
        <f t="array" ref="P149">IFERROR(INDEX(tableau_1[nom],SMALL(IF(tableau_1[Colonne1]="unique",ROW($1:$125)),ROWS($1:148))),"")</f>
        <v/>
      </c>
      <c r="Q149" s="26" t="str">
        <f t="array" ref="Q149">IFERROR(INDEX(tableau_1[montant],SMALL(IF(tableau_1[Colonne1]&lt;&gt;"unique",ROW($1:$125)),ROWS($1:148))),"")</f>
        <v/>
      </c>
      <c r="V149" s="27" t="str">
        <f t="array" ref="V149">IFERROR(INDEX(tableau_2[nom],SMALL(IF(tableau_2[Colonne1]="unique",ROW($1:$111)),ROWS($1:145))),"")</f>
        <v/>
      </c>
      <c r="W149" s="27" t="str">
        <f t="array" ref="W149">IFERROR(INDEX(tableau_2[montant],SMALL(IF(tableau_2[Colonne1]="unique",ROW($1:$111)),ROWS($1:145))),"")</f>
        <v/>
      </c>
      <c r="AD149" t="str">
        <f t="array" ref="AD149">IFERROR(INDEX(tableau_1[nom],SMALL(IF(tableau_1[Colonne1]="unique",ROW($1:$125)),ROWS($1:145))),"")</f>
        <v/>
      </c>
      <c r="AE149" t="str">
        <f t="array" ref="AE149">IFERROR(INDEX(tableau_1[montant],SMALL(IF(tableau_1[Colonne1]="unique",ROW($1:$125)),ROWS($1:145))),"")</f>
        <v/>
      </c>
      <c r="AF149" s="1" t="str">
        <f t="array" ref="AF149">IFERROR(INDEX(tableau_1[maturité],SMALL(IF(tableau_1[Colonne1]="unique",ROW($1:$125)),ROWS($1:145))),"")</f>
        <v/>
      </c>
      <c r="AG149" t="str">
        <f ca="1">IF(tableau_4[[#This Row],[Column9]]&lt;TODAY(),"Mur","")</f>
        <v/>
      </c>
      <c r="AJ149" t="str">
        <f ca="1">IF(tableau_4[[#This Row],[Column9]]&lt;TODAY(),"","Vendu")</f>
        <v>Vendu</v>
      </c>
    </row>
    <row r="150" spans="2:36" x14ac:dyDescent="0.25">
      <c r="B150" t="s">
        <v>436</v>
      </c>
      <c r="C150" t="s">
        <v>463</v>
      </c>
      <c r="D150" t="s">
        <v>117</v>
      </c>
      <c r="E150" s="1">
        <v>52371</v>
      </c>
      <c r="I150" t="s">
        <v>264</v>
      </c>
      <c r="J150" t="s">
        <v>315</v>
      </c>
      <c r="P150" t="str">
        <f t="array" ref="P150">IFERROR(INDEX(tableau_1[nom],SMALL(IF(tableau_1[Colonne1]="unique",ROW($1:$125)),ROWS($1:149))),"")</f>
        <v/>
      </c>
      <c r="Q150" s="26" t="str">
        <f t="array" ref="Q150">IFERROR(INDEX(tableau_1[montant],SMALL(IF(tableau_1[Colonne1]&lt;&gt;"unique",ROW($1:$125)),ROWS($1:149))),"")</f>
        <v/>
      </c>
      <c r="V150" s="27" t="str">
        <f t="array" ref="V150">IFERROR(INDEX(tableau_2[nom],SMALL(IF(tableau_2[Colonne1]="unique",ROW($1:$111)),ROWS($1:146))),"")</f>
        <v/>
      </c>
      <c r="W150" s="27" t="str">
        <f t="array" ref="W150">IFERROR(INDEX(tableau_2[montant],SMALL(IF(tableau_2[Colonne1]="unique",ROW($1:$111)),ROWS($1:146))),"")</f>
        <v/>
      </c>
      <c r="AD150" t="str">
        <f t="array" ref="AD150">IFERROR(INDEX(tableau_1[nom],SMALL(IF(tableau_1[Colonne1]="unique",ROW($1:$125)),ROWS($1:146))),"")</f>
        <v/>
      </c>
      <c r="AE150" t="str">
        <f t="array" ref="AE150">IFERROR(INDEX(tableau_1[montant],SMALL(IF(tableau_1[Colonne1]="unique",ROW($1:$125)),ROWS($1:146))),"")</f>
        <v/>
      </c>
      <c r="AF150" s="1" t="str">
        <f t="array" ref="AF150">IFERROR(INDEX(tableau_1[maturité],SMALL(IF(tableau_1[Colonne1]="unique",ROW($1:$125)),ROWS($1:146))),"")</f>
        <v/>
      </c>
      <c r="AG150" t="str">
        <f ca="1">IF(tableau_4[[#This Row],[Column9]]&lt;TODAY(),"Mur","")</f>
        <v/>
      </c>
      <c r="AJ150" t="str">
        <f ca="1">IF(tableau_4[[#This Row],[Column9]]&lt;TODAY(),"","Vendu")</f>
        <v>Vendu</v>
      </c>
    </row>
    <row r="151" spans="2:36" x14ac:dyDescent="0.25">
      <c r="B151" t="s">
        <v>253</v>
      </c>
      <c r="C151" t="s">
        <v>463</v>
      </c>
      <c r="D151" t="s">
        <v>125</v>
      </c>
      <c r="E151" s="1">
        <v>48960</v>
      </c>
      <c r="I151" t="s">
        <v>265</v>
      </c>
      <c r="J151" t="s">
        <v>316</v>
      </c>
      <c r="P151" t="str">
        <f t="array" ref="P151">IFERROR(INDEX(tableau_1[nom],SMALL(IF(tableau_1[Colonne1]="unique",ROW($1:$125)),ROWS($1:150))),"")</f>
        <v/>
      </c>
      <c r="Q151" s="26" t="str">
        <f t="array" ref="Q151">IFERROR(INDEX(tableau_1[montant],SMALL(IF(tableau_1[Colonne1]&lt;&gt;"unique",ROW($1:$125)),ROWS($1:150))),"")</f>
        <v/>
      </c>
      <c r="V151" s="27" t="str">
        <f t="array" ref="V151">IFERROR(INDEX(tableau_2[nom],SMALL(IF(tableau_2[Colonne1]="unique",ROW($1:$111)),ROWS($1:147))),"")</f>
        <v/>
      </c>
      <c r="W151" s="27" t="str">
        <f t="array" ref="W151">IFERROR(INDEX(tableau_2[montant],SMALL(IF(tableau_2[Colonne1]="unique",ROW($1:$111)),ROWS($1:147))),"")</f>
        <v/>
      </c>
      <c r="AD151" t="str">
        <f t="array" ref="AD151">IFERROR(INDEX(tableau_1[nom],SMALL(IF(tableau_1[Colonne1]="unique",ROW($1:$125)),ROWS($1:147))),"")</f>
        <v/>
      </c>
      <c r="AE151" t="str">
        <f t="array" ref="AE151">IFERROR(INDEX(tableau_1[montant],SMALL(IF(tableau_1[Colonne1]="unique",ROW($1:$125)),ROWS($1:147))),"")</f>
        <v/>
      </c>
      <c r="AF151" s="1" t="str">
        <f t="array" ref="AF151">IFERROR(INDEX(tableau_1[maturité],SMALL(IF(tableau_1[Colonne1]="unique",ROW($1:$125)),ROWS($1:147))),"")</f>
        <v/>
      </c>
      <c r="AG151" t="str">
        <f ca="1">IF(tableau_4[[#This Row],[Column9]]&lt;TODAY(),"Mur","")</f>
        <v/>
      </c>
      <c r="AJ151" t="str">
        <f ca="1">IF(tableau_4[[#This Row],[Column9]]&lt;TODAY(),"","Vendu")</f>
        <v>Vendu</v>
      </c>
    </row>
    <row r="152" spans="2:36" x14ac:dyDescent="0.25">
      <c r="B152" t="s">
        <v>437</v>
      </c>
      <c r="C152" t="s">
        <v>463</v>
      </c>
      <c r="D152" t="s">
        <v>229</v>
      </c>
      <c r="E152" s="1">
        <v>51528</v>
      </c>
      <c r="I152" t="s">
        <v>266</v>
      </c>
      <c r="J152" t="s">
        <v>317</v>
      </c>
      <c r="P152" t="str">
        <f t="array" ref="P152">IFERROR(INDEX(tableau_1[nom],SMALL(IF(tableau_1[Colonne1]="unique",ROW($1:$125)),ROWS($1:151))),"")</f>
        <v/>
      </c>
      <c r="Q152" s="26" t="str">
        <f t="array" ref="Q152">IFERROR(INDEX(tableau_1[montant],SMALL(IF(tableau_1[Colonne1]&lt;&gt;"unique",ROW($1:$125)),ROWS($1:151))),"")</f>
        <v/>
      </c>
      <c r="V152" s="27" t="str">
        <f t="array" ref="V152">IFERROR(INDEX(tableau_2[nom],SMALL(IF(tableau_2[Colonne1]="unique",ROW($1:$111)),ROWS($1:148))),"")</f>
        <v/>
      </c>
      <c r="W152" s="27" t="str">
        <f t="array" ref="W152">IFERROR(INDEX(tableau_2[montant],SMALL(IF(tableau_2[Colonne1]="unique",ROW($1:$111)),ROWS($1:148))),"")</f>
        <v/>
      </c>
      <c r="AD152" t="str">
        <f t="array" ref="AD152">IFERROR(INDEX(tableau_1[nom],SMALL(IF(tableau_1[Colonne1]="unique",ROW($1:$125)),ROWS($1:148))),"")</f>
        <v/>
      </c>
      <c r="AE152" t="str">
        <f t="array" ref="AE152">IFERROR(INDEX(tableau_1[montant],SMALL(IF(tableau_1[Colonne1]="unique",ROW($1:$125)),ROWS($1:148))),"")</f>
        <v/>
      </c>
      <c r="AF152" s="1" t="str">
        <f t="array" ref="AF152">IFERROR(INDEX(tableau_1[maturité],SMALL(IF(tableau_1[Colonne1]="unique",ROW($1:$125)),ROWS($1:148))),"")</f>
        <v/>
      </c>
      <c r="AG152" t="str">
        <f ca="1">IF(tableau_4[[#This Row],[Column9]]&lt;TODAY(),"Mur","")</f>
        <v/>
      </c>
      <c r="AJ152" t="str">
        <f ca="1">IF(tableau_4[[#This Row],[Column9]]&lt;TODAY(),"","Vendu")</f>
        <v>Vendu</v>
      </c>
    </row>
    <row r="153" spans="2:36" x14ac:dyDescent="0.25">
      <c r="B153" t="s">
        <v>438</v>
      </c>
      <c r="C153" t="s">
        <v>463</v>
      </c>
      <c r="D153" t="s">
        <v>217</v>
      </c>
      <c r="E153" s="1">
        <v>51155</v>
      </c>
      <c r="I153" t="s">
        <v>267</v>
      </c>
      <c r="J153" t="s">
        <v>318</v>
      </c>
      <c r="P153" t="str">
        <f t="array" ref="P153">IFERROR(INDEX(tableau_1[nom],SMALL(IF(tableau_1[Colonne1]="unique",ROW($1:$125)),ROWS($1:152))),"")</f>
        <v/>
      </c>
      <c r="Q153" s="26" t="str">
        <f t="array" ref="Q153">IFERROR(INDEX(tableau_1[montant],SMALL(IF(tableau_1[Colonne1]&lt;&gt;"unique",ROW($1:$125)),ROWS($1:152))),"")</f>
        <v/>
      </c>
      <c r="V153" s="27" t="str">
        <f t="array" ref="V153">IFERROR(INDEX(tableau_2[nom],SMALL(IF(tableau_2[Colonne1]="unique",ROW($1:$111)),ROWS($1:149))),"")</f>
        <v/>
      </c>
      <c r="W153" s="27" t="str">
        <f t="array" ref="W153">IFERROR(INDEX(tableau_2[montant],SMALL(IF(tableau_2[Colonne1]="unique",ROW($1:$111)),ROWS($1:149))),"")</f>
        <v/>
      </c>
      <c r="AD153" t="str">
        <f t="array" ref="AD153">IFERROR(INDEX(tableau_1[nom],SMALL(IF(tableau_1[Colonne1]="unique",ROW($1:$125)),ROWS($1:149))),"")</f>
        <v/>
      </c>
      <c r="AE153" t="str">
        <f t="array" ref="AE153">IFERROR(INDEX(tableau_1[montant],SMALL(IF(tableau_1[Colonne1]="unique",ROW($1:$125)),ROWS($1:149))),"")</f>
        <v/>
      </c>
      <c r="AF153" s="1" t="str">
        <f t="array" ref="AF153">IFERROR(INDEX(tableau_1[maturité],SMALL(IF(tableau_1[Colonne1]="unique",ROW($1:$125)),ROWS($1:149))),"")</f>
        <v/>
      </c>
      <c r="AG153" t="str">
        <f ca="1">IF(tableau_4[[#This Row],[Column9]]&lt;TODAY(),"Mur","")</f>
        <v/>
      </c>
      <c r="AJ153" t="str">
        <f ca="1">IF(tableau_4[[#This Row],[Column9]]&lt;TODAY(),"","Vendu")</f>
        <v>Vendu</v>
      </c>
    </row>
    <row r="154" spans="2:36" x14ac:dyDescent="0.25">
      <c r="B154" t="s">
        <v>108</v>
      </c>
      <c r="C154" t="s">
        <v>381</v>
      </c>
      <c r="D154" t="s">
        <v>382</v>
      </c>
      <c r="E154" s="1">
        <v>43144</v>
      </c>
      <c r="I154" t="s">
        <v>268</v>
      </c>
      <c r="J154" t="s">
        <v>319</v>
      </c>
      <c r="P154" t="str">
        <f t="array" ref="P154">IFERROR(INDEX(tableau_1[nom],SMALL(IF(tableau_1[Colonne1]="unique",ROW($1:$125)),ROWS($1:153))),"")</f>
        <v/>
      </c>
      <c r="Q154" s="26" t="str">
        <f t="array" ref="Q154">IFERROR(INDEX(tableau_1[montant],SMALL(IF(tableau_1[Colonne1]&lt;&gt;"unique",ROW($1:$125)),ROWS($1:153))),"")</f>
        <v/>
      </c>
      <c r="V154" s="27" t="str">
        <f t="array" ref="V154">IFERROR(INDEX(tableau_2[nom],SMALL(IF(tableau_2[Colonne1]="unique",ROW($1:$111)),ROWS($1:150))),"")</f>
        <v/>
      </c>
      <c r="W154" s="27" t="str">
        <f t="array" ref="W154">IFERROR(INDEX(tableau_2[montant],SMALL(IF(tableau_2[Colonne1]="unique",ROW($1:$111)),ROWS($1:150))),"")</f>
        <v/>
      </c>
      <c r="AD154" t="str">
        <f t="array" ref="AD154">IFERROR(INDEX(tableau_1[nom],SMALL(IF(tableau_1[Colonne1]="unique",ROW($1:$125)),ROWS($1:150))),"")</f>
        <v/>
      </c>
      <c r="AE154" t="str">
        <f t="array" ref="AE154">IFERROR(INDEX(tableau_1[montant],SMALL(IF(tableau_1[Colonne1]="unique",ROW($1:$125)),ROWS($1:150))),"")</f>
        <v/>
      </c>
      <c r="AF154" s="1" t="str">
        <f t="array" ref="AF154">IFERROR(INDEX(tableau_1[maturité],SMALL(IF(tableau_1[Colonne1]="unique",ROW($1:$125)),ROWS($1:150))),"")</f>
        <v/>
      </c>
      <c r="AG154" t="str">
        <f ca="1">IF(tableau_4[[#This Row],[Column9]]&lt;TODAY(),"Mur","")</f>
        <v/>
      </c>
      <c r="AJ154" t="str">
        <f ca="1">IF(tableau_4[[#This Row],[Column9]]&lt;TODAY(),"","Vendu")</f>
        <v>Vendu</v>
      </c>
    </row>
    <row r="155" spans="2:36" x14ac:dyDescent="0.25">
      <c r="B155" t="s">
        <v>254</v>
      </c>
      <c r="C155" t="s">
        <v>227</v>
      </c>
      <c r="D155" t="s">
        <v>121</v>
      </c>
      <c r="E155" s="1">
        <v>44874</v>
      </c>
      <c r="I155" t="s">
        <v>269</v>
      </c>
      <c r="J155" t="s">
        <v>320</v>
      </c>
      <c r="P155" t="str">
        <f t="array" ref="P155">IFERROR(INDEX(tableau_1[nom],SMALL(IF(tableau_1[Colonne1]="unique",ROW($1:$125)),ROWS($1:154))),"")</f>
        <v/>
      </c>
      <c r="Q155" s="26" t="str">
        <f t="array" ref="Q155">IFERROR(INDEX(tableau_1[montant],SMALL(IF(tableau_1[Colonne1]&lt;&gt;"unique",ROW($1:$125)),ROWS($1:154))),"")</f>
        <v/>
      </c>
      <c r="V155" s="27" t="str">
        <f t="array" ref="V155">IFERROR(INDEX(tableau_2[nom],SMALL(IF(tableau_2[Colonne1]="unique",ROW($1:$111)),ROWS($1:151))),"")</f>
        <v/>
      </c>
      <c r="W155" s="27" t="str">
        <f t="array" ref="W155">IFERROR(INDEX(tableau_2[montant],SMALL(IF(tableau_2[Colonne1]="unique",ROW($1:$111)),ROWS($1:151))),"")</f>
        <v/>
      </c>
      <c r="AD155" t="str">
        <f t="array" ref="AD155">IFERROR(INDEX(tableau_1[nom],SMALL(IF(tableau_1[Colonne1]="unique",ROW($1:$125)),ROWS($1:151))),"")</f>
        <v/>
      </c>
      <c r="AE155" t="str">
        <f t="array" ref="AE155">IFERROR(INDEX(tableau_1[montant],SMALL(IF(tableau_1[Colonne1]="unique",ROW($1:$125)),ROWS($1:151))),"")</f>
        <v/>
      </c>
      <c r="AF155" s="1" t="str">
        <f t="array" ref="AF155">IFERROR(INDEX(tableau_1[maturité],SMALL(IF(tableau_1[Colonne1]="unique",ROW($1:$125)),ROWS($1:151))),"")</f>
        <v/>
      </c>
      <c r="AG155" t="str">
        <f ca="1">IF(tableau_4[[#This Row],[Column9]]&lt;TODAY(),"Mur","")</f>
        <v/>
      </c>
      <c r="AJ155" t="str">
        <f ca="1">IF(tableau_4[[#This Row],[Column9]]&lt;TODAY(),"","Vendu")</f>
        <v>Vendu</v>
      </c>
    </row>
    <row r="156" spans="2:36" x14ac:dyDescent="0.25">
      <c r="B156" t="s">
        <v>255</v>
      </c>
      <c r="C156" t="s">
        <v>383</v>
      </c>
      <c r="D156" t="s">
        <v>384</v>
      </c>
      <c r="E156" s="1">
        <v>44278</v>
      </c>
      <c r="I156" s="3" t="s">
        <v>270</v>
      </c>
      <c r="J156" t="s">
        <v>321</v>
      </c>
      <c r="P156" t="str">
        <f t="array" ref="P156">IFERROR(INDEX(tableau_1[nom],SMALL(IF(tableau_1[Colonne1]="unique",ROW($1:$125)),ROWS($1:155))),"")</f>
        <v/>
      </c>
      <c r="Q156" s="26" t="str">
        <f t="array" ref="Q156">IFERROR(INDEX(tableau_1[montant],SMALL(IF(tableau_1[Colonne1]&lt;&gt;"unique",ROW($1:$125)),ROWS($1:155))),"")</f>
        <v/>
      </c>
      <c r="V156" s="27" t="str">
        <f t="array" ref="V156">IFERROR(INDEX(tableau_2[nom],SMALL(IF(tableau_2[Colonne1]="unique",ROW($1:$111)),ROWS($1:152))),"")</f>
        <v/>
      </c>
      <c r="W156" s="27" t="str">
        <f t="array" ref="W156">IFERROR(INDEX(tableau_2[montant],SMALL(IF(tableau_2[Colonne1]="unique",ROW($1:$111)),ROWS($1:152))),"")</f>
        <v/>
      </c>
      <c r="AD156" t="str">
        <f t="array" ref="AD156">IFERROR(INDEX(tableau_1[nom],SMALL(IF(tableau_1[Colonne1]="unique",ROW($1:$125)),ROWS($1:152))),"")</f>
        <v/>
      </c>
      <c r="AE156" t="str">
        <f t="array" ref="AE156">IFERROR(INDEX(tableau_1[montant],SMALL(IF(tableau_1[Colonne1]="unique",ROW($1:$125)),ROWS($1:152))),"")</f>
        <v/>
      </c>
      <c r="AF156" s="1" t="str">
        <f t="array" ref="AF156">IFERROR(INDEX(tableau_1[maturité],SMALL(IF(tableau_1[Colonne1]="unique",ROW($1:$125)),ROWS($1:152))),"")</f>
        <v/>
      </c>
      <c r="AG156" t="str">
        <f ca="1">IF(tableau_4[[#This Row],[Column9]]&lt;TODAY(),"Mur","")</f>
        <v/>
      </c>
      <c r="AJ156" t="str">
        <f ca="1">IF(tableau_4[[#This Row],[Column9]]&lt;TODAY(),"","Vendu")</f>
        <v>Vendu</v>
      </c>
    </row>
    <row r="157" spans="2:36" x14ac:dyDescent="0.25">
      <c r="I157" t="s">
        <v>271</v>
      </c>
      <c r="J157" t="s">
        <v>322</v>
      </c>
      <c r="P157" t="str">
        <f t="array" ref="P157">IFERROR(INDEX(tableau_1[nom],SMALL(IF(tableau_1[Colonne1]="unique",ROW($1:$125)),ROWS($1:156))),"")</f>
        <v/>
      </c>
      <c r="Q157" s="26" t="str">
        <f t="array" ref="Q157">IFERROR(INDEX(tableau_1[montant],SMALL(IF(tableau_1[Colonne1]&lt;&gt;"unique",ROW($1:$125)),ROWS($1:156))),"")</f>
        <v/>
      </c>
      <c r="V157" s="27" t="str">
        <f t="array" ref="V157">IFERROR(INDEX(tableau_2[nom],SMALL(IF(tableau_2[Colonne1]="unique",ROW($1:$111)),ROWS($1:153))),"")</f>
        <v/>
      </c>
      <c r="W157" s="27" t="str">
        <f t="array" ref="W157">IFERROR(INDEX(tableau_2[montant],SMALL(IF(tableau_2[Colonne1]="unique",ROW($1:$111)),ROWS($1:153))),"")</f>
        <v/>
      </c>
      <c r="AD157" t="str">
        <f t="array" ref="AD157">IFERROR(INDEX(tableau_1[nom],SMALL(IF(tableau_1[Colonne1]="unique",ROW($1:$125)),ROWS($1:153))),"")</f>
        <v/>
      </c>
      <c r="AE157" t="str">
        <f t="array" ref="AE157">IFERROR(INDEX(tableau_1[montant],SMALL(IF(tableau_1[Colonne1]="unique",ROW($1:$125)),ROWS($1:153))),"")</f>
        <v/>
      </c>
      <c r="AF157" s="1" t="str">
        <f t="array" ref="AF157">IFERROR(INDEX(tableau_1[maturité],SMALL(IF(tableau_1[Colonne1]="unique",ROW($1:$125)),ROWS($1:153))),"")</f>
        <v/>
      </c>
      <c r="AG157" t="str">
        <f ca="1">IF(tableau_4[[#This Row],[Column9]]&lt;TODAY(),"Mur","")</f>
        <v/>
      </c>
      <c r="AJ157" t="str">
        <f ca="1">IF(tableau_4[[#This Row],[Column9]]&lt;TODAY(),"","Vendu")</f>
        <v>Vendu</v>
      </c>
    </row>
    <row r="158" spans="2:36" ht="18.75" x14ac:dyDescent="0.25">
      <c r="B158" s="17" t="s">
        <v>439</v>
      </c>
      <c r="C158" s="17"/>
      <c r="D158" s="17"/>
      <c r="E158" s="17"/>
      <c r="I158" t="s">
        <v>272</v>
      </c>
      <c r="J158" t="s">
        <v>323</v>
      </c>
      <c r="P158" t="str">
        <f t="array" ref="P158">IFERROR(INDEX(tableau_1[nom],SMALL(IF(tableau_1[Colonne1]="unique",ROW($1:$125)),ROWS($1:157))),"")</f>
        <v/>
      </c>
      <c r="Q158" s="26" t="str">
        <f t="array" ref="Q158">IFERROR(INDEX(tableau_1[montant],SMALL(IF(tableau_1[Colonne1]&lt;&gt;"unique",ROW($1:$125)),ROWS($1:157))),"")</f>
        <v/>
      </c>
      <c r="V158" s="27" t="str">
        <f t="array" ref="V158">IFERROR(INDEX(tableau_2[nom],SMALL(IF(tableau_2[Colonne1]="unique",ROW($1:$111)),ROWS($1:154))),"")</f>
        <v/>
      </c>
      <c r="W158" s="27" t="str">
        <f t="array" ref="W158">IFERROR(INDEX(tableau_2[montant],SMALL(IF(tableau_2[Colonne1]="unique",ROW($1:$111)),ROWS($1:154))),"")</f>
        <v/>
      </c>
      <c r="AD158" t="str">
        <f t="array" ref="AD158">IFERROR(INDEX(tableau_1[nom],SMALL(IF(tableau_1[Colonne1]="unique",ROW($1:$125)),ROWS($1:154))),"")</f>
        <v/>
      </c>
      <c r="AE158" t="str">
        <f t="array" ref="AE158">IFERROR(INDEX(tableau_1[montant],SMALL(IF(tableau_1[Colonne1]="unique",ROW($1:$125)),ROWS($1:154))),"")</f>
        <v/>
      </c>
      <c r="AF158" s="1" t="str">
        <f t="array" ref="AF158">IFERROR(INDEX(tableau_1[maturité],SMALL(IF(tableau_1[Colonne1]="unique",ROW($1:$125)),ROWS($1:154))),"")</f>
        <v/>
      </c>
      <c r="AG158" t="str">
        <f ca="1">IF(tableau_4[[#This Row],[Column9]]&lt;TODAY(),"Mur","")</f>
        <v/>
      </c>
      <c r="AJ158" t="str">
        <f ca="1">IF(tableau_4[[#This Row],[Column9]]&lt;TODAY(),"","Vendu")</f>
        <v>Vendu</v>
      </c>
    </row>
    <row r="159" spans="2:36" ht="18.75" customHeight="1" thickBot="1" x14ac:dyDescent="0.3">
      <c r="B159" s="10" t="s">
        <v>0</v>
      </c>
      <c r="C159" s="10" t="s">
        <v>1</v>
      </c>
      <c r="D159" s="10" t="s">
        <v>2</v>
      </c>
      <c r="E159" s="10" t="s">
        <v>392</v>
      </c>
      <c r="I159" t="s">
        <v>273</v>
      </c>
      <c r="J159" t="s">
        <v>324</v>
      </c>
      <c r="P159" t="str">
        <f t="array" ref="P159">IFERROR(INDEX(tableau_1[nom],SMALL(IF(tableau_1[Colonne1]="unique",ROW($1:$125)),ROWS($1:158))),"")</f>
        <v/>
      </c>
      <c r="Q159" s="26" t="str">
        <f t="array" ref="Q159">IFERROR(INDEX(tableau_1[montant],SMALL(IF(tableau_1[Colonne1]&lt;&gt;"unique",ROW($1:$125)),ROWS($1:158))),"")</f>
        <v/>
      </c>
      <c r="V159" s="27" t="str">
        <f t="array" ref="V159">IFERROR(INDEX(tableau_2[nom],SMALL(IF(tableau_2[Colonne1]="unique",ROW($1:$111)),ROWS($1:155))),"")</f>
        <v/>
      </c>
      <c r="W159" s="27" t="str">
        <f t="array" ref="W159">IFERROR(INDEX(tableau_2[montant],SMALL(IF(tableau_2[Colonne1]="unique",ROW($1:$111)),ROWS($1:155))),"")</f>
        <v/>
      </c>
      <c r="AD159" t="str">
        <f t="array" ref="AD159">IFERROR(INDEX(tableau_1[nom],SMALL(IF(tableau_1[Colonne1]="unique",ROW($1:$125)),ROWS($1:155))),"")</f>
        <v/>
      </c>
      <c r="AE159" t="str">
        <f t="array" ref="AE159">IFERROR(INDEX(tableau_1[montant],SMALL(IF(tableau_1[Colonne1]="unique",ROW($1:$125)),ROWS($1:155))),"")</f>
        <v/>
      </c>
      <c r="AF159" s="1" t="str">
        <f t="array" ref="AF159">IFERROR(INDEX(tableau_1[maturité],SMALL(IF(tableau_1[Colonne1]="unique",ROW($1:$125)),ROWS($1:155))),"")</f>
        <v/>
      </c>
      <c r="AG159" t="str">
        <f ca="1">IF(tableau_4[[#This Row],[Column9]]&lt;TODAY(),"Mur","")</f>
        <v/>
      </c>
      <c r="AJ159" t="str">
        <f ca="1">IF(tableau_4[[#This Row],[Column9]]&lt;TODAY(),"","Vendu")</f>
        <v>Vendu</v>
      </c>
    </row>
    <row r="160" spans="2:36" ht="19.5" customHeight="1" x14ac:dyDescent="0.25">
      <c r="B160" s="11" t="s">
        <v>242</v>
      </c>
      <c r="C160" s="11" t="s">
        <v>460</v>
      </c>
      <c r="D160" s="11" t="s">
        <v>134</v>
      </c>
      <c r="E160" s="12">
        <v>42983</v>
      </c>
      <c r="I160" t="s">
        <v>274</v>
      </c>
      <c r="J160" t="s">
        <v>325</v>
      </c>
      <c r="P160" t="str">
        <f t="array" ref="P160">IFERROR(INDEX(tableau_1[nom],SMALL(IF(tableau_1[Colonne1]="unique",ROW($1:$125)),ROWS($1:159))),"")</f>
        <v/>
      </c>
      <c r="Q160" s="26" t="str">
        <f t="array" ref="Q160">IFERROR(INDEX(tableau_1[montant],SMALL(IF(tableau_1[Colonne1]&lt;&gt;"unique",ROW($1:$125)),ROWS($1:159))),"")</f>
        <v/>
      </c>
      <c r="V160" s="27" t="str">
        <f t="array" ref="V160">IFERROR(INDEX(tableau_2[nom],SMALL(IF(tableau_2[Colonne1]="unique",ROW($1:$111)),ROWS($1:156))),"")</f>
        <v/>
      </c>
      <c r="W160" s="27" t="str">
        <f t="array" ref="W160">IFERROR(INDEX(tableau_2[montant],SMALL(IF(tableau_2[Colonne1]="unique",ROW($1:$111)),ROWS($1:156))),"")</f>
        <v/>
      </c>
      <c r="AD160" t="str">
        <f t="array" ref="AD160">IFERROR(INDEX(tableau_1[nom],SMALL(IF(tableau_1[Colonne1]="unique",ROW($1:$125)),ROWS($1:156))),"")</f>
        <v/>
      </c>
      <c r="AE160" t="str">
        <f t="array" ref="AE160">IFERROR(INDEX(tableau_1[montant],SMALL(IF(tableau_1[Colonne1]="unique",ROW($1:$125)),ROWS($1:156))),"")</f>
        <v/>
      </c>
      <c r="AF160" s="1" t="str">
        <f t="array" ref="AF160">IFERROR(INDEX(tableau_1[maturité],SMALL(IF(tableau_1[Colonne1]="unique",ROW($1:$125)),ROWS($1:156))),"")</f>
        <v/>
      </c>
      <c r="AG160" t="str">
        <f ca="1">IF(tableau_4[[#This Row],[Column9]]&lt;TODAY(),"Mur","")</f>
        <v/>
      </c>
      <c r="AJ160" t="str">
        <f ca="1">IF(tableau_4[[#This Row],[Column9]]&lt;TODAY(),"","Vendu")</f>
        <v>Vendu</v>
      </c>
    </row>
    <row r="161" spans="2:36" x14ac:dyDescent="0.25">
      <c r="B161" t="s">
        <v>440</v>
      </c>
      <c r="C161" t="s">
        <v>464</v>
      </c>
      <c r="D161" t="s">
        <v>386</v>
      </c>
      <c r="E161" s="1">
        <v>44361</v>
      </c>
      <c r="I161" t="s">
        <v>275</v>
      </c>
      <c r="J161" t="s">
        <v>326</v>
      </c>
      <c r="P161" t="str">
        <f t="array" ref="P161">IFERROR(INDEX(tableau_1[nom],SMALL(IF(tableau_1[Colonne1]="unique",ROW($1:$125)),ROWS($1:160))),"")</f>
        <v/>
      </c>
      <c r="Q161" s="26" t="str">
        <f t="array" ref="Q161">IFERROR(INDEX(tableau_1[montant],SMALL(IF(tableau_1[Colonne1]&lt;&gt;"unique",ROW($1:$125)),ROWS($1:160))),"")</f>
        <v/>
      </c>
      <c r="V161" s="27" t="str">
        <f t="array" ref="V161">IFERROR(INDEX(tableau_2[nom],SMALL(IF(tableau_2[Colonne1]="unique",ROW($1:$111)),ROWS($1:157))),"")</f>
        <v/>
      </c>
      <c r="W161" s="27" t="str">
        <f t="array" ref="W161">IFERROR(INDEX(tableau_2[montant],SMALL(IF(tableau_2[Colonne1]="unique",ROW($1:$111)),ROWS($1:157))),"")</f>
        <v/>
      </c>
      <c r="AD161" t="str">
        <f t="array" ref="AD161">IFERROR(INDEX(tableau_1[nom],SMALL(IF(tableau_1[Colonne1]="unique",ROW($1:$125)),ROWS($1:157))),"")</f>
        <v/>
      </c>
      <c r="AE161" t="str">
        <f t="array" ref="AE161">IFERROR(INDEX(tableau_1[montant],SMALL(IF(tableau_1[Colonne1]="unique",ROW($1:$125)),ROWS($1:157))),"")</f>
        <v/>
      </c>
      <c r="AF161" s="1" t="str">
        <f t="array" ref="AF161">IFERROR(INDEX(tableau_1[maturité],SMALL(IF(tableau_1[Colonne1]="unique",ROW($1:$125)),ROWS($1:157))),"")</f>
        <v/>
      </c>
      <c r="AG161" t="str">
        <f ca="1">IF(tableau_4[[#This Row],[Column9]]&lt;TODAY(),"Mur","")</f>
        <v/>
      </c>
      <c r="AJ161" t="str">
        <f ca="1">IF(tableau_4[[#This Row],[Column9]]&lt;TODAY(),"","Vendu")</f>
        <v>Vendu</v>
      </c>
    </row>
    <row r="162" spans="2:36" x14ac:dyDescent="0.25">
      <c r="B162" t="s">
        <v>260</v>
      </c>
      <c r="C162" t="s">
        <v>387</v>
      </c>
      <c r="D162" t="s">
        <v>465</v>
      </c>
      <c r="E162" s="1">
        <v>55137</v>
      </c>
      <c r="I162" t="s">
        <v>276</v>
      </c>
      <c r="J162" t="s">
        <v>327</v>
      </c>
      <c r="P162" t="str">
        <f t="array" ref="P162">IFERROR(INDEX(tableau_1[nom],SMALL(IF(tableau_1[Colonne1]="unique",ROW($1:$125)),ROWS($1:161))),"")</f>
        <v/>
      </c>
      <c r="Q162" s="26" t="str">
        <f t="array" ref="Q162">IFERROR(INDEX(tableau_1[montant],SMALL(IF(tableau_1[Colonne1]&lt;&gt;"unique",ROW($1:$125)),ROWS($1:161))),"")</f>
        <v/>
      </c>
      <c r="V162" s="27" t="str">
        <f t="array" ref="V162">IFERROR(INDEX(tableau_2[nom],SMALL(IF(tableau_2[Colonne1]="unique",ROW($1:$111)),ROWS($1:158))),"")</f>
        <v/>
      </c>
      <c r="W162" s="27" t="str">
        <f t="array" ref="W162">IFERROR(INDEX(tableau_2[montant],SMALL(IF(tableau_2[Colonne1]="unique",ROW($1:$111)),ROWS($1:158))),"")</f>
        <v/>
      </c>
      <c r="AD162" t="str">
        <f t="array" ref="AD162">IFERROR(INDEX(tableau_1[nom],SMALL(IF(tableau_1[Colonne1]="unique",ROW($1:$125)),ROWS($1:158))),"")</f>
        <v/>
      </c>
      <c r="AE162" t="str">
        <f t="array" ref="AE162">IFERROR(INDEX(tableau_1[montant],SMALL(IF(tableau_1[Colonne1]="unique",ROW($1:$125)),ROWS($1:158))),"")</f>
        <v/>
      </c>
      <c r="AF162" s="1" t="str">
        <f t="array" ref="AF162">IFERROR(INDEX(tableau_1[maturité],SMALL(IF(tableau_1[Colonne1]="unique",ROW($1:$125)),ROWS($1:158))),"")</f>
        <v/>
      </c>
      <c r="AG162" t="str">
        <f ca="1">IF(tableau_4[[#This Row],[Column9]]&lt;TODAY(),"Mur","")</f>
        <v/>
      </c>
      <c r="AJ162" t="str">
        <f ca="1">IF(tableau_4[[#This Row],[Column9]]&lt;TODAY(),"","Vendu")</f>
        <v>Vendu</v>
      </c>
    </row>
    <row r="163" spans="2:36" x14ac:dyDescent="0.25">
      <c r="I163" t="s">
        <v>267</v>
      </c>
      <c r="J163" t="s">
        <v>328</v>
      </c>
      <c r="P163" t="str">
        <f t="array" ref="P163">IFERROR(INDEX(tableau_1[nom],SMALL(IF(tableau_1[Colonne1]="unique",ROW($1:$125)),ROWS($1:162))),"")</f>
        <v/>
      </c>
      <c r="Q163" s="26" t="str">
        <f t="array" ref="Q163">IFERROR(INDEX(tableau_1[montant],SMALL(IF(tableau_1[Colonne1]&lt;&gt;"unique",ROW($1:$125)),ROWS($1:162))),"")</f>
        <v/>
      </c>
      <c r="V163" s="27" t="str">
        <f t="array" ref="V163">IFERROR(INDEX(tableau_2[nom],SMALL(IF(tableau_2[Colonne1]="unique",ROW($1:$111)),ROWS($1:159))),"")</f>
        <v/>
      </c>
      <c r="W163" s="27" t="str">
        <f t="array" ref="W163">IFERROR(INDEX(tableau_2[montant],SMALL(IF(tableau_2[Colonne1]="unique",ROW($1:$111)),ROWS($1:159))),"")</f>
        <v/>
      </c>
      <c r="AD163" t="str">
        <f t="array" ref="AD163">IFERROR(INDEX(tableau_1[nom],SMALL(IF(tableau_1[Colonne1]="unique",ROW($1:$125)),ROWS($1:159))),"")</f>
        <v/>
      </c>
      <c r="AE163" t="str">
        <f t="array" ref="AE163">IFERROR(INDEX(tableau_1[montant],SMALL(IF(tableau_1[Colonne1]="unique",ROW($1:$125)),ROWS($1:159))),"")</f>
        <v/>
      </c>
      <c r="AF163" s="1" t="str">
        <f t="array" ref="AF163">IFERROR(INDEX(tableau_1[maturité],SMALL(IF(tableau_1[Colonne1]="unique",ROW($1:$125)),ROWS($1:159))),"")</f>
        <v/>
      </c>
      <c r="AG163" t="str">
        <f ca="1">IF(tableau_4[[#This Row],[Column9]]&lt;TODAY(),"Mur","")</f>
        <v/>
      </c>
      <c r="AJ163" t="str">
        <f ca="1">IF(tableau_4[[#This Row],[Column9]]&lt;TODAY(),"","Vendu")</f>
        <v>Vendu</v>
      </c>
    </row>
    <row r="164" spans="2:36" ht="37.5" customHeight="1" x14ac:dyDescent="0.25">
      <c r="B164" s="18" t="s">
        <v>441</v>
      </c>
      <c r="C164" s="18"/>
      <c r="D164" s="18"/>
      <c r="E164" s="18"/>
      <c r="I164" s="3" t="s">
        <v>277</v>
      </c>
      <c r="J164" t="s">
        <v>329</v>
      </c>
      <c r="P164" t="str">
        <f t="array" ref="P164">IFERROR(INDEX(tableau_1[nom],SMALL(IF(tableau_1[Colonne1]="unique",ROW($1:$125)),ROWS($1:163))),"")</f>
        <v/>
      </c>
      <c r="Q164" s="26" t="str">
        <f t="array" ref="Q164">IFERROR(INDEX(tableau_1[montant],SMALL(IF(tableau_1[Colonne1]&lt;&gt;"unique",ROW($1:$125)),ROWS($1:163))),"")</f>
        <v/>
      </c>
      <c r="V164" s="27" t="str">
        <f t="array" ref="V164">IFERROR(INDEX(tableau_2[nom],SMALL(IF(tableau_2[Colonne1]="unique",ROW($1:$111)),ROWS($1:160))),"")</f>
        <v/>
      </c>
      <c r="W164" s="27" t="str">
        <f t="array" ref="W164">IFERROR(INDEX(tableau_2[montant],SMALL(IF(tableau_2[Colonne1]="unique",ROW($1:$111)),ROWS($1:160))),"")</f>
        <v/>
      </c>
      <c r="AD164" t="str">
        <f t="array" ref="AD164">IFERROR(INDEX(tableau_1[nom],SMALL(IF(tableau_1[Colonne1]="unique",ROW($1:$125)),ROWS($1:160))),"")</f>
        <v/>
      </c>
      <c r="AE164" t="str">
        <f t="array" ref="AE164">IFERROR(INDEX(tableau_1[montant],SMALL(IF(tableau_1[Colonne1]="unique",ROW($1:$125)),ROWS($1:160))),"")</f>
        <v/>
      </c>
      <c r="AF164" s="1" t="str">
        <f t="array" ref="AF164">IFERROR(INDEX(tableau_1[maturité],SMALL(IF(tableau_1[Colonne1]="unique",ROW($1:$125)),ROWS($1:160))),"")</f>
        <v/>
      </c>
      <c r="AG164" t="str">
        <f ca="1">IF(tableau_4[[#This Row],[Column9]]&lt;TODAY(),"Mur","")</f>
        <v/>
      </c>
      <c r="AJ164" t="str">
        <f ca="1">IF(tableau_4[[#This Row],[Column9]]&lt;TODAY(),"","Vendu")</f>
        <v>Vendu</v>
      </c>
    </row>
    <row r="165" spans="2:36" ht="19.5" thickBot="1" x14ac:dyDescent="0.3">
      <c r="B165" s="10" t="s">
        <v>0</v>
      </c>
      <c r="C165" s="10" t="s">
        <v>1</v>
      </c>
      <c r="D165" s="10" t="s">
        <v>2</v>
      </c>
      <c r="E165" s="10" t="s">
        <v>392</v>
      </c>
      <c r="I165" s="3" t="s">
        <v>278</v>
      </c>
      <c r="J165" t="s">
        <v>330</v>
      </c>
      <c r="P165" t="str">
        <f t="array" ref="P165">IFERROR(INDEX(tableau_1[nom],SMALL(IF(tableau_1[Colonne1]="unique",ROW($1:$125)),ROWS($1:164))),"")</f>
        <v/>
      </c>
      <c r="Q165" s="26" t="str">
        <f t="array" ref="Q165">IFERROR(INDEX(tableau_1[montant],SMALL(IF(tableau_1[Colonne1]&lt;&gt;"unique",ROW($1:$125)),ROWS($1:164))),"")</f>
        <v/>
      </c>
      <c r="V165" s="27" t="str">
        <f t="array" ref="V165">IFERROR(INDEX(tableau_2[nom],SMALL(IF(tableau_2[Colonne1]="unique",ROW($1:$111)),ROWS($1:161))),"")</f>
        <v/>
      </c>
      <c r="W165" s="27" t="str">
        <f t="array" ref="W165">IFERROR(INDEX(tableau_2[montant],SMALL(IF(tableau_2[Colonne1]="unique",ROW($1:$111)),ROWS($1:161))),"")</f>
        <v/>
      </c>
      <c r="AD165" t="str">
        <f t="array" ref="AD165">IFERROR(INDEX(tableau_1[nom],SMALL(IF(tableau_1[Colonne1]="unique",ROW($1:$125)),ROWS($1:161))),"")</f>
        <v/>
      </c>
      <c r="AE165" t="str">
        <f t="array" ref="AE165">IFERROR(INDEX(tableau_1[montant],SMALL(IF(tableau_1[Colonne1]="unique",ROW($1:$125)),ROWS($1:161))),"")</f>
        <v/>
      </c>
      <c r="AF165" s="1" t="str">
        <f t="array" ref="AF165">IFERROR(INDEX(tableau_1[maturité],SMALL(IF(tableau_1[Colonne1]="unique",ROW($1:$125)),ROWS($1:161))),"")</f>
        <v/>
      </c>
      <c r="AG165" t="str">
        <f ca="1">IF(tableau_4[[#This Row],[Column9]]&lt;TODAY(),"Mur","")</f>
        <v/>
      </c>
      <c r="AJ165" t="str">
        <f ca="1">IF(tableau_4[[#This Row],[Column9]]&lt;TODAY(),"","Vendu")</f>
        <v>Vendu</v>
      </c>
    </row>
    <row r="166" spans="2:36" x14ac:dyDescent="0.25">
      <c r="B166" s="3" t="s">
        <v>261</v>
      </c>
      <c r="C166" t="s">
        <v>312</v>
      </c>
      <c r="I166" t="s">
        <v>279</v>
      </c>
      <c r="J166" t="s">
        <v>331</v>
      </c>
      <c r="P166" t="str">
        <f t="array" ref="P166">IFERROR(INDEX(tableau_1[nom],SMALL(IF(tableau_1[Colonne1]="unique",ROW($1:$125)),ROWS($1:165))),"")</f>
        <v/>
      </c>
      <c r="Q166" s="26" t="str">
        <f t="array" ref="Q166">IFERROR(INDEX(tableau_1[montant],SMALL(IF(tableau_1[Colonne1]&lt;&gt;"unique",ROW($1:$125)),ROWS($1:165))),"")</f>
        <v/>
      </c>
      <c r="V166" s="27" t="str">
        <f t="array" ref="V166">IFERROR(INDEX(tableau_2[nom],SMALL(IF(tableau_2[Colonne1]="unique",ROW($1:$111)),ROWS($1:162))),"")</f>
        <v/>
      </c>
      <c r="W166" s="27" t="str">
        <f t="array" ref="W166">IFERROR(INDEX(tableau_2[montant],SMALL(IF(tableau_2[Colonne1]="unique",ROW($1:$111)),ROWS($1:162))),"")</f>
        <v/>
      </c>
      <c r="AD166" t="str">
        <f t="array" ref="AD166">IFERROR(INDEX(tableau_1[nom],SMALL(IF(tableau_1[Colonne1]="unique",ROW($1:$125)),ROWS($1:162))),"")</f>
        <v/>
      </c>
      <c r="AE166" t="str">
        <f t="array" ref="AE166">IFERROR(INDEX(tableau_1[montant],SMALL(IF(tableau_1[Colonne1]="unique",ROW($1:$125)),ROWS($1:162))),"")</f>
        <v/>
      </c>
      <c r="AF166" s="1" t="str">
        <f t="array" ref="AF166">IFERROR(INDEX(tableau_1[maturité],SMALL(IF(tableau_1[Colonne1]="unique",ROW($1:$125)),ROWS($1:162))),"")</f>
        <v/>
      </c>
      <c r="AG166" t="str">
        <f ca="1">IF(tableau_4[[#This Row],[Column9]]&lt;TODAY(),"Mur","")</f>
        <v/>
      </c>
      <c r="AJ166" t="str">
        <f ca="1">IF(tableau_4[[#This Row],[Column9]]&lt;TODAY(),"","Vendu")</f>
        <v>Vendu</v>
      </c>
    </row>
    <row r="167" spans="2:36" x14ac:dyDescent="0.25">
      <c r="B167" t="s">
        <v>262</v>
      </c>
      <c r="C167" t="s">
        <v>313</v>
      </c>
      <c r="I167" t="s">
        <v>280</v>
      </c>
      <c r="J167" t="s">
        <v>332</v>
      </c>
      <c r="P167" t="str">
        <f t="array" ref="P167">IFERROR(INDEX(tableau_1[nom],SMALL(IF(tableau_1[Colonne1]="unique",ROW($1:$125)),ROWS($1:166))),"")</f>
        <v/>
      </c>
      <c r="Q167" s="26" t="str">
        <f t="array" ref="Q167">IFERROR(INDEX(tableau_1[montant],SMALL(IF(tableau_1[Colonne1]&lt;&gt;"unique",ROW($1:$125)),ROWS($1:166))),"")</f>
        <v/>
      </c>
      <c r="V167" s="27" t="str">
        <f t="array" ref="V167">IFERROR(INDEX(tableau_2[nom],SMALL(IF(tableau_2[Colonne1]="unique",ROW($1:$111)),ROWS($1:163))),"")</f>
        <v/>
      </c>
      <c r="W167" s="27" t="str">
        <f t="array" ref="W167">IFERROR(INDEX(tableau_2[montant],SMALL(IF(tableau_2[Colonne1]="unique",ROW($1:$111)),ROWS($1:163))),"")</f>
        <v/>
      </c>
      <c r="AD167" t="str">
        <f t="array" ref="AD167">IFERROR(INDEX(tableau_1[nom],SMALL(IF(tableau_1[Colonne1]="unique",ROW($1:$125)),ROWS($1:163))),"")</f>
        <v/>
      </c>
      <c r="AE167" t="str">
        <f t="array" ref="AE167">IFERROR(INDEX(tableau_1[montant],SMALL(IF(tableau_1[Colonne1]="unique",ROW($1:$125)),ROWS($1:163))),"")</f>
        <v/>
      </c>
      <c r="AF167" s="1" t="str">
        <f t="array" ref="AF167">IFERROR(INDEX(tableau_1[maturité],SMALL(IF(tableau_1[Colonne1]="unique",ROW($1:$125)),ROWS($1:163))),"")</f>
        <v/>
      </c>
      <c r="AG167" t="str">
        <f ca="1">IF(tableau_4[[#This Row],[Column9]]&lt;TODAY(),"Mur","")</f>
        <v/>
      </c>
      <c r="AJ167" t="str">
        <f ca="1">IF(tableau_4[[#This Row],[Column9]]&lt;TODAY(),"","Vendu")</f>
        <v>Vendu</v>
      </c>
    </row>
    <row r="168" spans="2:36" x14ac:dyDescent="0.25">
      <c r="B168" t="s">
        <v>263</v>
      </c>
      <c r="C168" t="s">
        <v>314</v>
      </c>
      <c r="I168" t="s">
        <v>281</v>
      </c>
      <c r="J168" t="s">
        <v>333</v>
      </c>
      <c r="P168" t="str">
        <f t="array" ref="P168">IFERROR(INDEX(tableau_1[nom],SMALL(IF(tableau_1[Colonne1]="unique",ROW($1:$125)),ROWS($1:167))),"")</f>
        <v/>
      </c>
      <c r="Q168" s="26" t="str">
        <f t="array" ref="Q168">IFERROR(INDEX(tableau_1[montant],SMALL(IF(tableau_1[Colonne1]&lt;&gt;"unique",ROW($1:$125)),ROWS($1:167))),"")</f>
        <v/>
      </c>
      <c r="V168" s="27" t="str">
        <f t="array" ref="V168">IFERROR(INDEX(tableau_2[nom],SMALL(IF(tableau_2[Colonne1]="unique",ROW($1:$111)),ROWS($1:164))),"")</f>
        <v/>
      </c>
      <c r="W168" s="27" t="str">
        <f t="array" ref="W168">IFERROR(INDEX(tableau_2[montant],SMALL(IF(tableau_2[Colonne1]="unique",ROW($1:$111)),ROWS($1:164))),"")</f>
        <v/>
      </c>
      <c r="AD168" t="str">
        <f t="array" ref="AD168">IFERROR(INDEX(tableau_1[nom],SMALL(IF(tableau_1[Colonne1]="unique",ROW($1:$125)),ROWS($1:164))),"")</f>
        <v/>
      </c>
      <c r="AE168" t="str">
        <f t="array" ref="AE168">IFERROR(INDEX(tableau_1[montant],SMALL(IF(tableau_1[Colonne1]="unique",ROW($1:$125)),ROWS($1:164))),"")</f>
        <v/>
      </c>
      <c r="AF168" s="1" t="str">
        <f t="array" ref="AF168">IFERROR(INDEX(tableau_1[maturité],SMALL(IF(tableau_1[Colonne1]="unique",ROW($1:$125)),ROWS($1:164))),"")</f>
        <v/>
      </c>
      <c r="AG168" t="str">
        <f ca="1">IF(tableau_4[[#This Row],[Column9]]&lt;TODAY(),"Mur","")</f>
        <v/>
      </c>
      <c r="AJ168" t="str">
        <f ca="1">IF(tableau_4[[#This Row],[Column9]]&lt;TODAY(),"","Vendu")</f>
        <v>Vendu</v>
      </c>
    </row>
    <row r="169" spans="2:36" x14ac:dyDescent="0.25">
      <c r="B169" t="s">
        <v>264</v>
      </c>
      <c r="C169" t="s">
        <v>315</v>
      </c>
      <c r="I169" s="3" t="s">
        <v>282</v>
      </c>
      <c r="J169" t="s">
        <v>334</v>
      </c>
      <c r="P169" t="str">
        <f t="array" ref="P169">IFERROR(INDEX(tableau_1[nom],SMALL(IF(tableau_1[Colonne1]="unique",ROW($1:$125)),ROWS($1:168))),"")</f>
        <v/>
      </c>
      <c r="Q169" s="26" t="str">
        <f t="array" ref="Q169">IFERROR(INDEX(tableau_1[montant],SMALL(IF(tableau_1[Colonne1]&lt;&gt;"unique",ROW($1:$125)),ROWS($1:168))),"")</f>
        <v/>
      </c>
      <c r="V169" s="27" t="str">
        <f t="array" ref="V169">IFERROR(INDEX(tableau_2[nom],SMALL(IF(tableau_2[Colonne1]="unique",ROW($1:$111)),ROWS($1:165))),"")</f>
        <v/>
      </c>
      <c r="W169" s="27" t="str">
        <f t="array" ref="W169">IFERROR(INDEX(tableau_2[montant],SMALL(IF(tableau_2[Colonne1]="unique",ROW($1:$111)),ROWS($1:165))),"")</f>
        <v/>
      </c>
      <c r="AD169" t="str">
        <f t="array" ref="AD169">IFERROR(INDEX(tableau_1[nom],SMALL(IF(tableau_1[Colonne1]="unique",ROW($1:$125)),ROWS($1:165))),"")</f>
        <v/>
      </c>
      <c r="AE169" t="str">
        <f t="array" ref="AE169">IFERROR(INDEX(tableau_1[montant],SMALL(IF(tableau_1[Colonne1]="unique",ROW($1:$125)),ROWS($1:165))),"")</f>
        <v/>
      </c>
      <c r="AF169" s="1" t="str">
        <f t="array" ref="AF169">IFERROR(INDEX(tableau_1[maturité],SMALL(IF(tableau_1[Colonne1]="unique",ROW($1:$125)),ROWS($1:165))),"")</f>
        <v/>
      </c>
      <c r="AG169" t="str">
        <f ca="1">IF(tableau_4[[#This Row],[Column9]]&lt;TODAY(),"Mur","")</f>
        <v/>
      </c>
      <c r="AJ169" t="str">
        <f ca="1">IF(tableau_4[[#This Row],[Column9]]&lt;TODAY(),"","Vendu")</f>
        <v>Vendu</v>
      </c>
    </row>
    <row r="170" spans="2:36" x14ac:dyDescent="0.25">
      <c r="B170" s="3" t="s">
        <v>267</v>
      </c>
      <c r="C170" t="s">
        <v>318</v>
      </c>
      <c r="I170" t="s">
        <v>283</v>
      </c>
      <c r="J170" t="s">
        <v>335</v>
      </c>
      <c r="P170" t="str">
        <f t="array" ref="P170">IFERROR(INDEX(tableau_1[nom],SMALL(IF(tableau_1[Colonne1]="unique",ROW($1:$125)),ROWS($1:169))),"")</f>
        <v/>
      </c>
      <c r="Q170" s="26" t="str">
        <f t="array" ref="Q170">IFERROR(INDEX(tableau_1[montant],SMALL(IF(tableau_1[Colonne1]&lt;&gt;"unique",ROW($1:$125)),ROWS($1:169))),"")</f>
        <v/>
      </c>
      <c r="V170" s="27" t="str">
        <f t="array" ref="V170">IFERROR(INDEX(tableau_2[nom],SMALL(IF(tableau_2[Colonne1]="unique",ROW($1:$111)),ROWS($1:166))),"")</f>
        <v/>
      </c>
      <c r="W170" s="27" t="str">
        <f t="array" ref="W170">IFERROR(INDEX(tableau_2[montant],SMALL(IF(tableau_2[Colonne1]="unique",ROW($1:$111)),ROWS($1:166))),"")</f>
        <v/>
      </c>
      <c r="AD170" t="str">
        <f t="array" ref="AD170">IFERROR(INDEX(tableau_1[nom],SMALL(IF(tableau_1[Colonne1]="unique",ROW($1:$125)),ROWS($1:166))),"")</f>
        <v/>
      </c>
      <c r="AE170" t="str">
        <f t="array" ref="AE170">IFERROR(INDEX(tableau_1[montant],SMALL(IF(tableau_1[Colonne1]="unique",ROW($1:$125)),ROWS($1:166))),"")</f>
        <v/>
      </c>
      <c r="AF170" s="1" t="str">
        <f t="array" ref="AF170">IFERROR(INDEX(tableau_1[maturité],SMALL(IF(tableau_1[Colonne1]="unique",ROW($1:$125)),ROWS($1:166))),"")</f>
        <v/>
      </c>
      <c r="AG170" t="str">
        <f ca="1">IF(tableau_4[[#This Row],[Column9]]&lt;TODAY(),"Mur","")</f>
        <v/>
      </c>
      <c r="AJ170" t="str">
        <f ca="1">IF(tableau_4[[#This Row],[Column9]]&lt;TODAY(),"","Vendu")</f>
        <v>Vendu</v>
      </c>
    </row>
    <row r="171" spans="2:36" x14ac:dyDescent="0.25">
      <c r="B171" t="s">
        <v>268</v>
      </c>
      <c r="C171" t="s">
        <v>319</v>
      </c>
      <c r="I171" t="s">
        <v>284</v>
      </c>
      <c r="J171" t="s">
        <v>336</v>
      </c>
      <c r="P171" t="str">
        <f t="array" ref="P171">IFERROR(INDEX(tableau_1[nom],SMALL(IF(tableau_1[Colonne1]="unique",ROW($1:$125)),ROWS($1:170))),"")</f>
        <v/>
      </c>
      <c r="Q171" s="26" t="str">
        <f t="array" ref="Q171">IFERROR(INDEX(tableau_1[montant],SMALL(IF(tableau_1[Colonne1]&lt;&gt;"unique",ROW($1:$125)),ROWS($1:170))),"")</f>
        <v/>
      </c>
      <c r="V171" s="27" t="str">
        <f t="array" ref="V171">IFERROR(INDEX(tableau_2[nom],SMALL(IF(tableau_2[Colonne1]="unique",ROW($1:$111)),ROWS($1:167))),"")</f>
        <v/>
      </c>
      <c r="W171" s="27" t="str">
        <f t="array" ref="W171">IFERROR(INDEX(tableau_2[montant],SMALL(IF(tableau_2[Colonne1]="unique",ROW($1:$111)),ROWS($1:167))),"")</f>
        <v/>
      </c>
      <c r="AD171" t="str">
        <f t="array" ref="AD171">IFERROR(INDEX(tableau_1[nom],SMALL(IF(tableau_1[Colonne1]="unique",ROW($1:$125)),ROWS($1:167))),"")</f>
        <v/>
      </c>
      <c r="AE171" t="str">
        <f t="array" ref="AE171">IFERROR(INDEX(tableau_1[montant],SMALL(IF(tableau_1[Colonne1]="unique",ROW($1:$125)),ROWS($1:167))),"")</f>
        <v/>
      </c>
      <c r="AF171" s="1" t="str">
        <f t="array" ref="AF171">IFERROR(INDEX(tableau_1[maturité],SMALL(IF(tableau_1[Colonne1]="unique",ROW($1:$125)),ROWS($1:167))),"")</f>
        <v/>
      </c>
      <c r="AG171" t="str">
        <f ca="1">IF(tableau_4[[#This Row],[Column9]]&lt;TODAY(),"Mur","")</f>
        <v/>
      </c>
      <c r="AJ171" t="str">
        <f ca="1">IF(tableau_4[[#This Row],[Column9]]&lt;TODAY(),"","Vendu")</f>
        <v>Vendu</v>
      </c>
    </row>
    <row r="172" spans="2:36" x14ac:dyDescent="0.25">
      <c r="B172" t="s">
        <v>269</v>
      </c>
      <c r="C172" t="s">
        <v>320</v>
      </c>
      <c r="I172" t="s">
        <v>285</v>
      </c>
      <c r="J172" t="s">
        <v>337</v>
      </c>
      <c r="P172" t="str">
        <f t="array" ref="P172">IFERROR(INDEX(tableau_1[nom],SMALL(IF(tableau_1[Colonne1]="unique",ROW($1:$125)),ROWS($1:171))),"")</f>
        <v/>
      </c>
      <c r="Q172" s="26" t="str">
        <f t="array" ref="Q172">IFERROR(INDEX(tableau_1[montant],SMALL(IF(tableau_1[Colonne1]&lt;&gt;"unique",ROW($1:$125)),ROWS($1:171))),"")</f>
        <v/>
      </c>
      <c r="V172" s="27" t="str">
        <f t="array" ref="V172">IFERROR(INDEX(tableau_2[nom],SMALL(IF(tableau_2[Colonne1]="unique",ROW($1:$111)),ROWS($1:168))),"")</f>
        <v/>
      </c>
      <c r="W172" s="27" t="str">
        <f t="array" ref="W172">IFERROR(INDEX(tableau_2[montant],SMALL(IF(tableau_2[Colonne1]="unique",ROW($1:$111)),ROWS($1:168))),"")</f>
        <v/>
      </c>
      <c r="AD172" t="str">
        <f t="array" ref="AD172">IFERROR(INDEX(tableau_1[nom],SMALL(IF(tableau_1[Colonne1]="unique",ROW($1:$125)),ROWS($1:168))),"")</f>
        <v/>
      </c>
      <c r="AE172" t="str">
        <f t="array" ref="AE172">IFERROR(INDEX(tableau_1[montant],SMALL(IF(tableau_1[Colonne1]="unique",ROW($1:$125)),ROWS($1:168))),"")</f>
        <v/>
      </c>
      <c r="AF172" s="1" t="str">
        <f t="array" ref="AF172">IFERROR(INDEX(tableau_1[maturité],SMALL(IF(tableau_1[Colonne1]="unique",ROW($1:$125)),ROWS($1:168))),"")</f>
        <v/>
      </c>
      <c r="AG172" t="str">
        <f ca="1">IF(tableau_4[[#This Row],[Column9]]&lt;TODAY(),"Mur","")</f>
        <v/>
      </c>
      <c r="AJ172" t="str">
        <f ca="1">IF(tableau_4[[#This Row],[Column9]]&lt;TODAY(),"","Vendu")</f>
        <v>Vendu</v>
      </c>
    </row>
    <row r="173" spans="2:36" x14ac:dyDescent="0.25">
      <c r="B173" s="3" t="s">
        <v>270</v>
      </c>
      <c r="C173" t="s">
        <v>321</v>
      </c>
      <c r="I173" t="s">
        <v>286</v>
      </c>
      <c r="J173" t="s">
        <v>338</v>
      </c>
      <c r="P173" t="str">
        <f t="array" ref="P173">IFERROR(INDEX(tableau_1[nom],SMALL(IF(tableau_1[Colonne1]="unique",ROW($1:$125)),ROWS($1:172))),"")</f>
        <v/>
      </c>
      <c r="Q173" s="26" t="str">
        <f t="array" ref="Q173">IFERROR(INDEX(tableau_1[montant],SMALL(IF(tableau_1[Colonne1]&lt;&gt;"unique",ROW($1:$125)),ROWS($1:172))),"")</f>
        <v/>
      </c>
      <c r="V173" s="27" t="str">
        <f t="array" ref="V173">IFERROR(INDEX(tableau_2[nom],SMALL(IF(tableau_2[Colonne1]="unique",ROW($1:$111)),ROWS($1:169))),"")</f>
        <v/>
      </c>
      <c r="W173" s="27" t="str">
        <f t="array" ref="W173">IFERROR(INDEX(tableau_2[montant],SMALL(IF(tableau_2[Colonne1]="unique",ROW($1:$111)),ROWS($1:169))),"")</f>
        <v/>
      </c>
      <c r="AD173" t="str">
        <f t="array" ref="AD173">IFERROR(INDEX(tableau_1[nom],SMALL(IF(tableau_1[Colonne1]="unique",ROW($1:$125)),ROWS($1:169))),"")</f>
        <v/>
      </c>
      <c r="AE173" t="str">
        <f t="array" ref="AE173">IFERROR(INDEX(tableau_1[montant],SMALL(IF(tableau_1[Colonne1]="unique",ROW($1:$125)),ROWS($1:169))),"")</f>
        <v/>
      </c>
      <c r="AF173" s="1" t="str">
        <f t="array" ref="AF173">IFERROR(INDEX(tableau_1[maturité],SMALL(IF(tableau_1[Colonne1]="unique",ROW($1:$125)),ROWS($1:169))),"")</f>
        <v/>
      </c>
      <c r="AG173" t="str">
        <f ca="1">IF(tableau_4[[#This Row],[Column9]]&lt;TODAY(),"Mur","")</f>
        <v/>
      </c>
      <c r="AJ173" t="str">
        <f ca="1">IF(tableau_4[[#This Row],[Column9]]&lt;TODAY(),"","Vendu")</f>
        <v>Vendu</v>
      </c>
    </row>
    <row r="174" spans="2:36" x14ac:dyDescent="0.25">
      <c r="B174" t="s">
        <v>271</v>
      </c>
      <c r="C174" t="s">
        <v>322</v>
      </c>
      <c r="I174" t="s">
        <v>287</v>
      </c>
      <c r="J174" t="s">
        <v>339</v>
      </c>
      <c r="P174" t="str">
        <f t="array" ref="P174">IFERROR(INDEX(tableau_1[nom],SMALL(IF(tableau_1[Colonne1]="unique",ROW($1:$125)),ROWS($1:173))),"")</f>
        <v/>
      </c>
      <c r="Q174" s="26" t="str">
        <f t="array" ref="Q174">IFERROR(INDEX(tableau_1[montant],SMALL(IF(tableau_1[Colonne1]&lt;&gt;"unique",ROW($1:$125)),ROWS($1:173))),"")</f>
        <v/>
      </c>
      <c r="V174" s="27" t="str">
        <f t="array" ref="V174">IFERROR(INDEX(tableau_2[nom],SMALL(IF(tableau_2[Colonne1]="unique",ROW($1:$111)),ROWS($1:170))),"")</f>
        <v/>
      </c>
      <c r="W174" s="27" t="str">
        <f t="array" ref="W174">IFERROR(INDEX(tableau_2[montant],SMALL(IF(tableau_2[Colonne1]="unique",ROW($1:$111)),ROWS($1:170))),"")</f>
        <v/>
      </c>
      <c r="AD174" t="str">
        <f t="array" ref="AD174">IFERROR(INDEX(tableau_1[nom],SMALL(IF(tableau_1[Colonne1]="unique",ROW($1:$125)),ROWS($1:170))),"")</f>
        <v/>
      </c>
      <c r="AE174" t="str">
        <f t="array" ref="AE174">IFERROR(INDEX(tableau_1[montant],SMALL(IF(tableau_1[Colonne1]="unique",ROW($1:$125)),ROWS($1:170))),"")</f>
        <v/>
      </c>
      <c r="AF174" s="1" t="str">
        <f t="array" ref="AF174">IFERROR(INDEX(tableau_1[maturité],SMALL(IF(tableau_1[Colonne1]="unique",ROW($1:$125)),ROWS($1:170))),"")</f>
        <v/>
      </c>
      <c r="AG174" t="str">
        <f ca="1">IF(tableau_4[[#This Row],[Column9]]&lt;TODAY(),"Mur","")</f>
        <v/>
      </c>
      <c r="AJ174" t="str">
        <f ca="1">IF(tableau_4[[#This Row],[Column9]]&lt;TODAY(),"","Vendu")</f>
        <v>Vendu</v>
      </c>
    </row>
    <row r="175" spans="2:36" x14ac:dyDescent="0.25">
      <c r="B175" t="s">
        <v>273</v>
      </c>
      <c r="C175" t="s">
        <v>324</v>
      </c>
      <c r="I175" t="s">
        <v>288</v>
      </c>
      <c r="J175" t="s">
        <v>340</v>
      </c>
      <c r="P175" t="str">
        <f t="array" ref="P175">IFERROR(INDEX(tableau_1[nom],SMALL(IF(tableau_1[Colonne1]="unique",ROW($1:$125)),ROWS($1:174))),"")</f>
        <v/>
      </c>
      <c r="Q175" s="26" t="str">
        <f t="array" ref="Q175">IFERROR(INDEX(tableau_1[montant],SMALL(IF(tableau_1[Colonne1]&lt;&gt;"unique",ROW($1:$125)),ROWS($1:174))),"")</f>
        <v/>
      </c>
      <c r="V175" s="27" t="str">
        <f t="array" ref="V175">IFERROR(INDEX(tableau_2[nom],SMALL(IF(tableau_2[Colonne1]="unique",ROW($1:$111)),ROWS($1:171))),"")</f>
        <v/>
      </c>
      <c r="W175" s="27" t="str">
        <f t="array" ref="W175">IFERROR(INDEX(tableau_2[montant],SMALL(IF(tableau_2[Colonne1]="unique",ROW($1:$111)),ROWS($1:171))),"")</f>
        <v/>
      </c>
      <c r="AD175" t="str">
        <f t="array" ref="AD175">IFERROR(INDEX(tableau_1[nom],SMALL(IF(tableau_1[Colonne1]="unique",ROW($1:$125)),ROWS($1:171))),"")</f>
        <v/>
      </c>
      <c r="AE175" t="str">
        <f t="array" ref="AE175">IFERROR(INDEX(tableau_1[montant],SMALL(IF(tableau_1[Colonne1]="unique",ROW($1:$125)),ROWS($1:171))),"")</f>
        <v/>
      </c>
      <c r="AF175" s="1" t="str">
        <f t="array" ref="AF175">IFERROR(INDEX(tableau_1[maturité],SMALL(IF(tableau_1[Colonne1]="unique",ROW($1:$125)),ROWS($1:171))),"")</f>
        <v/>
      </c>
      <c r="AG175" t="str">
        <f ca="1">IF(tableau_4[[#This Row],[Column9]]&lt;TODAY(),"Mur","")</f>
        <v/>
      </c>
      <c r="AJ175" t="str">
        <f ca="1">IF(tableau_4[[#This Row],[Column9]]&lt;TODAY(),"","Vendu")</f>
        <v>Vendu</v>
      </c>
    </row>
    <row r="176" spans="2:36" x14ac:dyDescent="0.25">
      <c r="B176" t="s">
        <v>274</v>
      </c>
      <c r="C176" t="s">
        <v>325</v>
      </c>
      <c r="I176" t="s">
        <v>289</v>
      </c>
      <c r="J176" t="s">
        <v>341</v>
      </c>
      <c r="P176" t="str">
        <f t="array" ref="P176">IFERROR(INDEX(tableau_1[nom],SMALL(IF(tableau_1[Colonne1]="unique",ROW($1:$125)),ROWS($1:175))),"")</f>
        <v/>
      </c>
      <c r="Q176" s="26" t="str">
        <f t="array" ref="Q176">IFERROR(INDEX(tableau_1[montant],SMALL(IF(tableau_1[Colonne1]&lt;&gt;"unique",ROW($1:$125)),ROWS($1:175))),"")</f>
        <v/>
      </c>
      <c r="V176" s="27" t="str">
        <f t="array" ref="V176">IFERROR(INDEX(tableau_2[nom],SMALL(IF(tableau_2[Colonne1]="unique",ROW($1:$111)),ROWS($1:172))),"")</f>
        <v/>
      </c>
      <c r="W176" s="27" t="str">
        <f t="array" ref="W176">IFERROR(INDEX(tableau_2[montant],SMALL(IF(tableau_2[Colonne1]="unique",ROW($1:$111)),ROWS($1:172))),"")</f>
        <v/>
      </c>
      <c r="AD176" t="str">
        <f t="array" ref="AD176">IFERROR(INDEX(tableau_1[nom],SMALL(IF(tableau_1[Colonne1]="unique",ROW($1:$125)),ROWS($1:172))),"")</f>
        <v/>
      </c>
      <c r="AE176" t="str">
        <f t="array" ref="AE176">IFERROR(INDEX(tableau_1[montant],SMALL(IF(tableau_1[Colonne1]="unique",ROW($1:$125)),ROWS($1:172))),"")</f>
        <v/>
      </c>
      <c r="AF176" s="1" t="str">
        <f t="array" ref="AF176">IFERROR(INDEX(tableau_1[maturité],SMALL(IF(tableau_1[Colonne1]="unique",ROW($1:$125)),ROWS($1:172))),"")</f>
        <v/>
      </c>
      <c r="AG176" t="str">
        <f ca="1">IF(tableau_4[[#This Row],[Column9]]&lt;TODAY(),"Mur","")</f>
        <v/>
      </c>
      <c r="AJ176" t="str">
        <f ca="1">IF(tableau_4[[#This Row],[Column9]]&lt;TODAY(),"","Vendu")</f>
        <v>Vendu</v>
      </c>
    </row>
    <row r="177" spans="2:36" x14ac:dyDescent="0.25">
      <c r="B177" t="s">
        <v>275</v>
      </c>
      <c r="C177" t="s">
        <v>326</v>
      </c>
      <c r="I177" t="s">
        <v>290</v>
      </c>
      <c r="J177" t="s">
        <v>342</v>
      </c>
      <c r="P177" t="str">
        <f t="array" ref="P177">IFERROR(INDEX(tableau_1[nom],SMALL(IF(tableau_1[Colonne1]="unique",ROW($1:$125)),ROWS($1:176))),"")</f>
        <v/>
      </c>
      <c r="Q177" s="26" t="str">
        <f t="array" ref="Q177">IFERROR(INDEX(tableau_1[montant],SMALL(IF(tableau_1[Colonne1]&lt;&gt;"unique",ROW($1:$125)),ROWS($1:176))),"")</f>
        <v/>
      </c>
      <c r="V177" s="27" t="str">
        <f t="array" ref="V177">IFERROR(INDEX(tableau_2[nom],SMALL(IF(tableau_2[Colonne1]="unique",ROW($1:$111)),ROWS($1:173))),"")</f>
        <v/>
      </c>
      <c r="W177" s="27" t="str">
        <f t="array" ref="W177">IFERROR(INDEX(tableau_2[montant],SMALL(IF(tableau_2[Colonne1]="unique",ROW($1:$111)),ROWS($1:173))),"")</f>
        <v/>
      </c>
      <c r="AD177" t="str">
        <f t="array" ref="AD177">IFERROR(INDEX(tableau_1[nom],SMALL(IF(tableau_1[Colonne1]="unique",ROW($1:$125)),ROWS($1:173))),"")</f>
        <v/>
      </c>
      <c r="AE177" t="str">
        <f t="array" ref="AE177">IFERROR(INDEX(tableau_1[montant],SMALL(IF(tableau_1[Colonne1]="unique",ROW($1:$125)),ROWS($1:173))),"")</f>
        <v/>
      </c>
      <c r="AF177" s="1" t="str">
        <f t="array" ref="AF177">IFERROR(INDEX(tableau_1[maturité],SMALL(IF(tableau_1[Colonne1]="unique",ROW($1:$125)),ROWS($1:173))),"")</f>
        <v/>
      </c>
      <c r="AG177" t="str">
        <f ca="1">IF(tableau_4[[#This Row],[Column9]]&lt;TODAY(),"Mur","")</f>
        <v/>
      </c>
      <c r="AJ177" t="str">
        <f ca="1">IF(tableau_4[[#This Row],[Column9]]&lt;TODAY(),"","Vendu")</f>
        <v>Vendu</v>
      </c>
    </row>
    <row r="178" spans="2:36" x14ac:dyDescent="0.25">
      <c r="B178" t="s">
        <v>276</v>
      </c>
      <c r="C178" t="s">
        <v>327</v>
      </c>
      <c r="I178" t="s">
        <v>291</v>
      </c>
      <c r="J178" t="s">
        <v>343</v>
      </c>
      <c r="P178" t="str">
        <f t="array" ref="P178">IFERROR(INDEX(tableau_1[nom],SMALL(IF(tableau_1[Colonne1]="unique",ROW($1:$125)),ROWS($1:177))),"")</f>
        <v/>
      </c>
      <c r="Q178" s="26" t="str">
        <f t="array" ref="Q178">IFERROR(INDEX(tableau_1[montant],SMALL(IF(tableau_1[Colonne1]&lt;&gt;"unique",ROW($1:$125)),ROWS($1:177))),"")</f>
        <v/>
      </c>
      <c r="V178" s="27" t="str">
        <f t="array" ref="V178">IFERROR(INDEX(tableau_2[nom],SMALL(IF(tableau_2[Colonne1]="unique",ROW($1:$111)),ROWS($1:174))),"")</f>
        <v/>
      </c>
      <c r="W178" s="27" t="str">
        <f t="array" ref="W178">IFERROR(INDEX(tableau_2[montant],SMALL(IF(tableau_2[Colonne1]="unique",ROW($1:$111)),ROWS($1:174))),"")</f>
        <v/>
      </c>
      <c r="AD178" t="str">
        <f t="array" ref="AD178">IFERROR(INDEX(tableau_1[nom],SMALL(IF(tableau_1[Colonne1]="unique",ROW($1:$125)),ROWS($1:174))),"")</f>
        <v/>
      </c>
      <c r="AE178" t="str">
        <f t="array" ref="AE178">IFERROR(INDEX(tableau_1[montant],SMALL(IF(tableau_1[Colonne1]="unique",ROW($1:$125)),ROWS($1:174))),"")</f>
        <v/>
      </c>
      <c r="AF178" s="1" t="str">
        <f t="array" ref="AF178">IFERROR(INDEX(tableau_1[maturité],SMALL(IF(tableau_1[Colonne1]="unique",ROW($1:$125)),ROWS($1:174))),"")</f>
        <v/>
      </c>
      <c r="AG178" t="str">
        <f ca="1">IF(tableau_4[[#This Row],[Column9]]&lt;TODAY(),"Mur","")</f>
        <v/>
      </c>
      <c r="AJ178" t="str">
        <f ca="1">IF(tableau_4[[#This Row],[Column9]]&lt;TODAY(),"","Vendu")</f>
        <v>Vendu</v>
      </c>
    </row>
    <row r="179" spans="2:36" x14ac:dyDescent="0.25">
      <c r="B179" t="s">
        <v>267</v>
      </c>
      <c r="C179" t="s">
        <v>328</v>
      </c>
      <c r="I179" t="s">
        <v>292</v>
      </c>
      <c r="J179" t="s">
        <v>344</v>
      </c>
      <c r="P179" t="str">
        <f t="array" ref="P179">IFERROR(INDEX(tableau_1[nom],SMALL(IF(tableau_1[Colonne1]="unique",ROW($1:$125)),ROWS($1:178))),"")</f>
        <v/>
      </c>
      <c r="Q179" s="26" t="str">
        <f t="array" ref="Q179">IFERROR(INDEX(tableau_1[montant],SMALL(IF(tableau_1[Colonne1]&lt;&gt;"unique",ROW($1:$125)),ROWS($1:178))),"")</f>
        <v/>
      </c>
      <c r="V179" s="27" t="str">
        <f t="array" ref="V179">IFERROR(INDEX(tableau_2[nom],SMALL(IF(tableau_2[Colonne1]="unique",ROW($1:$111)),ROWS($1:175))),"")</f>
        <v/>
      </c>
      <c r="W179" s="27" t="str">
        <f t="array" ref="W179">IFERROR(INDEX(tableau_2[montant],SMALL(IF(tableau_2[Colonne1]="unique",ROW($1:$111)),ROWS($1:175))),"")</f>
        <v/>
      </c>
      <c r="AD179" t="str">
        <f t="array" ref="AD179">IFERROR(INDEX(tableau_1[nom],SMALL(IF(tableau_1[Colonne1]="unique",ROW($1:$125)),ROWS($1:175))),"")</f>
        <v/>
      </c>
      <c r="AE179" t="str">
        <f t="array" ref="AE179">IFERROR(INDEX(tableau_1[montant],SMALL(IF(tableau_1[Colonne1]="unique",ROW($1:$125)),ROWS($1:175))),"")</f>
        <v/>
      </c>
      <c r="AF179" s="1" t="str">
        <f t="array" ref="AF179">IFERROR(INDEX(tableau_1[maturité],SMALL(IF(tableau_1[Colonne1]="unique",ROW($1:$125)),ROWS($1:175))),"")</f>
        <v/>
      </c>
      <c r="AG179" t="str">
        <f ca="1">IF(tableau_4[[#This Row],[Column9]]&lt;TODAY(),"Mur","")</f>
        <v/>
      </c>
      <c r="AJ179" t="str">
        <f ca="1">IF(tableau_4[[#This Row],[Column9]]&lt;TODAY(),"","Vendu")</f>
        <v>Vendu</v>
      </c>
    </row>
    <row r="180" spans="2:36" x14ac:dyDescent="0.25">
      <c r="B180" t="s">
        <v>277</v>
      </c>
      <c r="C180" t="s">
        <v>329</v>
      </c>
      <c r="I180" t="s">
        <v>293</v>
      </c>
      <c r="J180" t="s">
        <v>345</v>
      </c>
      <c r="P180" t="str">
        <f t="array" ref="P180">IFERROR(INDEX(tableau_1[nom],SMALL(IF(tableau_1[Colonne1]="unique",ROW($1:$125)),ROWS($1:179))),"")</f>
        <v/>
      </c>
      <c r="Q180" s="26" t="str">
        <f t="array" ref="Q180">IFERROR(INDEX(tableau_1[montant],SMALL(IF(tableau_1[Colonne1]&lt;&gt;"unique",ROW($1:$125)),ROWS($1:179))),"")</f>
        <v/>
      </c>
      <c r="V180" s="27" t="str">
        <f t="array" ref="V180">IFERROR(INDEX(tableau_2[nom],SMALL(IF(tableau_2[Colonne1]="unique",ROW($1:$111)),ROWS($1:176))),"")</f>
        <v/>
      </c>
      <c r="W180" s="27" t="str">
        <f t="array" ref="W180">IFERROR(INDEX(tableau_2[montant],SMALL(IF(tableau_2[Colonne1]="unique",ROW($1:$111)),ROWS($1:176))),"")</f>
        <v/>
      </c>
      <c r="AD180" t="str">
        <f t="array" ref="AD180">IFERROR(INDEX(tableau_1[nom],SMALL(IF(tableau_1[Colonne1]="unique",ROW($1:$125)),ROWS($1:176))),"")</f>
        <v/>
      </c>
      <c r="AE180" t="str">
        <f t="array" ref="AE180">IFERROR(INDEX(tableau_1[montant],SMALL(IF(tableau_1[Colonne1]="unique",ROW($1:$125)),ROWS($1:176))),"")</f>
        <v/>
      </c>
      <c r="AF180" s="1" t="str">
        <f t="array" ref="AF180">IFERROR(INDEX(tableau_1[maturité],SMALL(IF(tableau_1[Colonne1]="unique",ROW($1:$125)),ROWS($1:176))),"")</f>
        <v/>
      </c>
      <c r="AG180" t="str">
        <f ca="1">IF(tableau_4[[#This Row],[Column9]]&lt;TODAY(),"Mur","")</f>
        <v/>
      </c>
      <c r="AJ180" t="str">
        <f ca="1">IF(tableau_4[[#This Row],[Column9]]&lt;TODAY(),"","Vendu")</f>
        <v>Vendu</v>
      </c>
    </row>
    <row r="181" spans="2:36" x14ac:dyDescent="0.25">
      <c r="B181" t="s">
        <v>278</v>
      </c>
      <c r="C181" t="s">
        <v>330</v>
      </c>
      <c r="I181" t="s">
        <v>294</v>
      </c>
      <c r="J181" t="s">
        <v>346</v>
      </c>
      <c r="P181" t="str">
        <f t="array" ref="P181">IFERROR(INDEX(tableau_1[nom],SMALL(IF(tableau_1[Colonne1]="unique",ROW($1:$125)),ROWS($1:180))),"")</f>
        <v/>
      </c>
      <c r="Q181" s="26" t="str">
        <f t="array" ref="Q181">IFERROR(INDEX(tableau_1[montant],SMALL(IF(tableau_1[Colonne1]&lt;&gt;"unique",ROW($1:$125)),ROWS($1:180))),"")</f>
        <v/>
      </c>
      <c r="V181" s="27" t="str">
        <f t="array" ref="V181">IFERROR(INDEX(tableau_2[nom],SMALL(IF(tableau_2[Colonne1]="unique",ROW($1:$111)),ROWS($1:177))),"")</f>
        <v/>
      </c>
      <c r="W181" s="27" t="str">
        <f t="array" ref="W181">IFERROR(INDEX(tableau_2[montant],SMALL(IF(tableau_2[Colonne1]="unique",ROW($1:$111)),ROWS($1:177))),"")</f>
        <v/>
      </c>
      <c r="AD181" t="str">
        <f t="array" ref="AD181">IFERROR(INDEX(tableau_1[nom],SMALL(IF(tableau_1[Colonne1]="unique",ROW($1:$125)),ROWS($1:177))),"")</f>
        <v/>
      </c>
      <c r="AE181" t="str">
        <f t="array" ref="AE181">IFERROR(INDEX(tableau_1[montant],SMALL(IF(tableau_1[Colonne1]="unique",ROW($1:$125)),ROWS($1:177))),"")</f>
        <v/>
      </c>
      <c r="AF181" s="1" t="str">
        <f t="array" ref="AF181">IFERROR(INDEX(tableau_1[maturité],SMALL(IF(tableau_1[Colonne1]="unique",ROW($1:$125)),ROWS($1:177))),"")</f>
        <v/>
      </c>
      <c r="AG181" t="str">
        <f ca="1">IF(tableau_4[[#This Row],[Column9]]&lt;TODAY(),"Mur","")</f>
        <v/>
      </c>
      <c r="AJ181" t="str">
        <f ca="1">IF(tableau_4[[#This Row],[Column9]]&lt;TODAY(),"","Vendu")</f>
        <v>Vendu</v>
      </c>
    </row>
    <row r="182" spans="2:36" x14ac:dyDescent="0.25">
      <c r="B182" t="s">
        <v>279</v>
      </c>
      <c r="C182" t="s">
        <v>331</v>
      </c>
      <c r="I182" t="s">
        <v>295</v>
      </c>
      <c r="J182" t="s">
        <v>347</v>
      </c>
      <c r="P182" t="str">
        <f t="array" ref="P182">IFERROR(INDEX(tableau_1[nom],SMALL(IF(tableau_1[Colonne1]="unique",ROW($1:$125)),ROWS($1:181))),"")</f>
        <v/>
      </c>
      <c r="Q182" s="26" t="str">
        <f t="array" ref="Q182">IFERROR(INDEX(tableau_1[montant],SMALL(IF(tableau_1[Colonne1]&lt;&gt;"unique",ROW($1:$125)),ROWS($1:181))),"")</f>
        <v/>
      </c>
      <c r="V182" s="27" t="str">
        <f t="array" ref="V182">IFERROR(INDEX(tableau_2[nom],SMALL(IF(tableau_2[Colonne1]="unique",ROW($1:$111)),ROWS($1:178))),"")</f>
        <v/>
      </c>
      <c r="W182" s="27" t="str">
        <f t="array" ref="W182">IFERROR(INDEX(tableau_2[montant],SMALL(IF(tableau_2[Colonne1]="unique",ROW($1:$111)),ROWS($1:178))),"")</f>
        <v/>
      </c>
      <c r="AD182" t="str">
        <f t="array" ref="AD182">IFERROR(INDEX(tableau_1[nom],SMALL(IF(tableau_1[Colonne1]="unique",ROW($1:$125)),ROWS($1:178))),"")</f>
        <v/>
      </c>
      <c r="AE182" t="str">
        <f t="array" ref="AE182">IFERROR(INDEX(tableau_1[montant],SMALL(IF(tableau_1[Colonne1]="unique",ROW($1:$125)),ROWS($1:178))),"")</f>
        <v/>
      </c>
      <c r="AF182" s="1" t="str">
        <f t="array" ref="AF182">IFERROR(INDEX(tableau_1[maturité],SMALL(IF(tableau_1[Colonne1]="unique",ROW($1:$125)),ROWS($1:178))),"")</f>
        <v/>
      </c>
      <c r="AG182" t="str">
        <f ca="1">IF(tableau_4[[#This Row],[Column9]]&lt;TODAY(),"Mur","")</f>
        <v/>
      </c>
      <c r="AJ182" t="str">
        <f ca="1">IF(tableau_4[[#This Row],[Column9]]&lt;TODAY(),"","Vendu")</f>
        <v>Vendu</v>
      </c>
    </row>
    <row r="183" spans="2:36" x14ac:dyDescent="0.25">
      <c r="B183" t="s">
        <v>280</v>
      </c>
      <c r="C183" t="s">
        <v>332</v>
      </c>
      <c r="I183" t="s">
        <v>296</v>
      </c>
      <c r="J183" t="s">
        <v>348</v>
      </c>
      <c r="P183" t="str">
        <f t="array" ref="P183">IFERROR(INDEX(tableau_1[nom],SMALL(IF(tableau_1[Colonne1]="unique",ROW($1:$125)),ROWS($1:182))),"")</f>
        <v/>
      </c>
      <c r="Q183" s="26" t="str">
        <f t="array" ref="Q183">IFERROR(INDEX(tableau_1[montant],SMALL(IF(tableau_1[Colonne1]&lt;&gt;"unique",ROW($1:$125)),ROWS($1:182))),"")</f>
        <v/>
      </c>
      <c r="V183" s="27" t="str">
        <f t="array" ref="V183">IFERROR(INDEX(tableau_2[nom],SMALL(IF(tableau_2[Colonne1]="unique",ROW($1:$111)),ROWS($1:179))),"")</f>
        <v/>
      </c>
      <c r="W183" s="27" t="str">
        <f t="array" ref="W183">IFERROR(INDEX(tableau_2[montant],SMALL(IF(tableau_2[Colonne1]="unique",ROW($1:$111)),ROWS($1:179))),"")</f>
        <v/>
      </c>
      <c r="AD183" t="str">
        <f t="array" ref="AD183">IFERROR(INDEX(tableau_1[nom],SMALL(IF(tableau_1[Colonne1]="unique",ROW($1:$125)),ROWS($1:179))),"")</f>
        <v/>
      </c>
      <c r="AE183" t="str">
        <f t="array" ref="AE183">IFERROR(INDEX(tableau_1[montant],SMALL(IF(tableau_1[Colonne1]="unique",ROW($1:$125)),ROWS($1:179))),"")</f>
        <v/>
      </c>
      <c r="AF183" s="1" t="str">
        <f t="array" ref="AF183">IFERROR(INDEX(tableau_1[maturité],SMALL(IF(tableau_1[Colonne1]="unique",ROW($1:$125)),ROWS($1:179))),"")</f>
        <v/>
      </c>
      <c r="AG183" t="str">
        <f ca="1">IF(tableau_4[[#This Row],[Column9]]&lt;TODAY(),"Mur","")</f>
        <v/>
      </c>
      <c r="AJ183" t="str">
        <f ca="1">IF(tableau_4[[#This Row],[Column9]]&lt;TODAY(),"","Vendu")</f>
        <v>Vendu</v>
      </c>
    </row>
    <row r="184" spans="2:36" x14ac:dyDescent="0.25">
      <c r="B184" t="s">
        <v>281</v>
      </c>
      <c r="C184" t="s">
        <v>333</v>
      </c>
      <c r="I184" t="s">
        <v>297</v>
      </c>
      <c r="J184" t="s">
        <v>349</v>
      </c>
      <c r="P184" t="str">
        <f t="array" ref="P184">IFERROR(INDEX(tableau_1[nom],SMALL(IF(tableau_1[Colonne1]="unique",ROW($1:$125)),ROWS($1:183))),"")</f>
        <v/>
      </c>
      <c r="Q184" s="26" t="str">
        <f t="array" ref="Q184">IFERROR(INDEX(tableau_1[montant],SMALL(IF(tableau_1[Colonne1]&lt;&gt;"unique",ROW($1:$125)),ROWS($1:183))),"")</f>
        <v/>
      </c>
      <c r="V184" s="27" t="str">
        <f t="array" ref="V184">IFERROR(INDEX(tableau_2[nom],SMALL(IF(tableau_2[Colonne1]="unique",ROW($1:$111)),ROWS($1:180))),"")</f>
        <v/>
      </c>
      <c r="W184" s="27" t="str">
        <f t="array" ref="W184">IFERROR(INDEX(tableau_2[montant],SMALL(IF(tableau_2[Colonne1]="unique",ROW($1:$111)),ROWS($1:180))),"")</f>
        <v/>
      </c>
      <c r="AD184" t="str">
        <f t="array" ref="AD184">IFERROR(INDEX(tableau_1[nom],SMALL(IF(tableau_1[Colonne1]="unique",ROW($1:$125)),ROWS($1:180))),"")</f>
        <v/>
      </c>
      <c r="AE184" t="str">
        <f t="array" ref="AE184">IFERROR(INDEX(tableau_1[montant],SMALL(IF(tableau_1[Colonne1]="unique",ROW($1:$125)),ROWS($1:180))),"")</f>
        <v/>
      </c>
      <c r="AF184" s="1" t="str">
        <f t="array" ref="AF184">IFERROR(INDEX(tableau_1[maturité],SMALL(IF(tableau_1[Colonne1]="unique",ROW($1:$125)),ROWS($1:180))),"")</f>
        <v/>
      </c>
      <c r="AG184" t="str">
        <f ca="1">IF(tableau_4[[#This Row],[Column9]]&lt;TODAY(),"Mur","")</f>
        <v/>
      </c>
      <c r="AJ184" t="str">
        <f ca="1">IF(tableau_4[[#This Row],[Column9]]&lt;TODAY(),"","Vendu")</f>
        <v>Vendu</v>
      </c>
    </row>
    <row r="185" spans="2:36" x14ac:dyDescent="0.25">
      <c r="B185" t="s">
        <v>282</v>
      </c>
      <c r="C185" t="s">
        <v>334</v>
      </c>
      <c r="I185" t="s">
        <v>298</v>
      </c>
      <c r="J185" t="s">
        <v>350</v>
      </c>
      <c r="P185" t="str">
        <f t="array" ref="P185">IFERROR(INDEX(tableau_1[nom],SMALL(IF(tableau_1[Colonne1]="unique",ROW($1:$125)),ROWS($1:184))),"")</f>
        <v/>
      </c>
      <c r="Q185" s="26" t="str">
        <f t="array" ref="Q185">IFERROR(INDEX(tableau_1[montant],SMALL(IF(tableau_1[Colonne1]&lt;&gt;"unique",ROW($1:$125)),ROWS($1:184))),"")</f>
        <v/>
      </c>
      <c r="V185" s="27" t="str">
        <f t="array" ref="V185">IFERROR(INDEX(tableau_2[nom],SMALL(IF(tableau_2[Colonne1]="unique",ROW($1:$111)),ROWS($1:181))),"")</f>
        <v/>
      </c>
      <c r="W185" s="27" t="str">
        <f t="array" ref="W185">IFERROR(INDEX(tableau_2[montant],SMALL(IF(tableau_2[Colonne1]="unique",ROW($1:$111)),ROWS($1:181))),"")</f>
        <v/>
      </c>
      <c r="AD185" t="str">
        <f t="array" ref="AD185">IFERROR(INDEX(tableau_1[nom],SMALL(IF(tableau_1[Colonne1]="unique",ROW($1:$125)),ROWS($1:181))),"")</f>
        <v/>
      </c>
      <c r="AE185" t="str">
        <f t="array" ref="AE185">IFERROR(INDEX(tableau_1[montant],SMALL(IF(tableau_1[Colonne1]="unique",ROW($1:$125)),ROWS($1:181))),"")</f>
        <v/>
      </c>
      <c r="AF185" s="1" t="str">
        <f t="array" ref="AF185">IFERROR(INDEX(tableau_1[maturité],SMALL(IF(tableau_1[Colonne1]="unique",ROW($1:$125)),ROWS($1:181))),"")</f>
        <v/>
      </c>
      <c r="AG185" t="str">
        <f ca="1">IF(tableau_4[[#This Row],[Column9]]&lt;TODAY(),"Mur","")</f>
        <v/>
      </c>
      <c r="AJ185" t="str">
        <f ca="1">IF(tableau_4[[#This Row],[Column9]]&lt;TODAY(),"","Vendu")</f>
        <v>Vendu</v>
      </c>
    </row>
    <row r="186" spans="2:36" x14ac:dyDescent="0.25">
      <c r="B186" s="3" t="s">
        <v>283</v>
      </c>
      <c r="C186" t="s">
        <v>335</v>
      </c>
      <c r="I186" t="s">
        <v>299</v>
      </c>
      <c r="J186" t="s">
        <v>351</v>
      </c>
      <c r="P186" t="str">
        <f t="array" ref="P186">IFERROR(INDEX(tableau_1[nom],SMALL(IF(tableau_1[Colonne1]="unique",ROW($1:$125)),ROWS($1:185))),"")</f>
        <v/>
      </c>
      <c r="Q186" s="26" t="str">
        <f t="array" ref="Q186">IFERROR(INDEX(tableau_1[montant],SMALL(IF(tableau_1[Colonne1]&lt;&gt;"unique",ROW($1:$125)),ROWS($1:185))),"")</f>
        <v/>
      </c>
      <c r="V186" s="27" t="str">
        <f t="array" ref="V186">IFERROR(INDEX(tableau_2[nom],SMALL(IF(tableau_2[Colonne1]="unique",ROW($1:$111)),ROWS($1:182))),"")</f>
        <v/>
      </c>
      <c r="W186" s="27" t="str">
        <f t="array" ref="W186">IFERROR(INDEX(tableau_2[montant],SMALL(IF(tableau_2[Colonne1]="unique",ROW($1:$111)),ROWS($1:182))),"")</f>
        <v/>
      </c>
      <c r="AD186" t="str">
        <f t="array" ref="AD186">IFERROR(INDEX(tableau_1[nom],SMALL(IF(tableau_1[Colonne1]="unique",ROW($1:$125)),ROWS($1:182))),"")</f>
        <v/>
      </c>
      <c r="AE186" t="str">
        <f t="array" ref="AE186">IFERROR(INDEX(tableau_1[montant],SMALL(IF(tableau_1[Colonne1]="unique",ROW($1:$125)),ROWS($1:182))),"")</f>
        <v/>
      </c>
      <c r="AF186" s="1" t="str">
        <f t="array" ref="AF186">IFERROR(INDEX(tableau_1[maturité],SMALL(IF(tableau_1[Colonne1]="unique",ROW($1:$125)),ROWS($1:182))),"")</f>
        <v/>
      </c>
      <c r="AG186" t="str">
        <f ca="1">IF(tableau_4[[#This Row],[Column9]]&lt;TODAY(),"Mur","")</f>
        <v/>
      </c>
      <c r="AJ186" t="str">
        <f ca="1">IF(tableau_4[[#This Row],[Column9]]&lt;TODAY(),"","Vendu")</f>
        <v>Vendu</v>
      </c>
    </row>
    <row r="187" spans="2:36" x14ac:dyDescent="0.25">
      <c r="B187" t="s">
        <v>284</v>
      </c>
      <c r="C187" t="s">
        <v>336</v>
      </c>
      <c r="I187" t="s">
        <v>300</v>
      </c>
      <c r="J187" t="s">
        <v>352</v>
      </c>
      <c r="P187" t="str">
        <f t="array" ref="P187">IFERROR(INDEX(tableau_1[nom],SMALL(IF(tableau_1[Colonne1]="unique",ROW($1:$125)),ROWS($1:186))),"")</f>
        <v/>
      </c>
      <c r="Q187" s="26" t="str">
        <f t="array" ref="Q187">IFERROR(INDEX(tableau_1[montant],SMALL(IF(tableau_1[Colonne1]&lt;&gt;"unique",ROW($1:$125)),ROWS($1:186))),"")</f>
        <v/>
      </c>
      <c r="V187" s="27" t="str">
        <f t="array" ref="V187">IFERROR(INDEX(tableau_2[nom],SMALL(IF(tableau_2[Colonne1]="unique",ROW($1:$111)),ROWS($1:183))),"")</f>
        <v/>
      </c>
      <c r="W187" s="27" t="str">
        <f t="array" ref="W187">IFERROR(INDEX(tableau_2[montant],SMALL(IF(tableau_2[Colonne1]="unique",ROW($1:$111)),ROWS($1:183))),"")</f>
        <v/>
      </c>
      <c r="AD187" t="str">
        <f t="array" ref="AD187">IFERROR(INDEX(tableau_1[nom],SMALL(IF(tableau_1[Colonne1]="unique",ROW($1:$125)),ROWS($1:183))),"")</f>
        <v/>
      </c>
      <c r="AE187" t="str">
        <f t="array" ref="AE187">IFERROR(INDEX(tableau_1[montant],SMALL(IF(tableau_1[Colonne1]="unique",ROW($1:$125)),ROWS($1:183))),"")</f>
        <v/>
      </c>
      <c r="AF187" s="1" t="str">
        <f t="array" ref="AF187">IFERROR(INDEX(tableau_1[maturité],SMALL(IF(tableau_1[Colonne1]="unique",ROW($1:$125)),ROWS($1:183))),"")</f>
        <v/>
      </c>
      <c r="AG187" t="str">
        <f ca="1">IF(tableau_4[[#This Row],[Column9]]&lt;TODAY(),"Mur","")</f>
        <v/>
      </c>
      <c r="AJ187" t="str">
        <f ca="1">IF(tableau_4[[#This Row],[Column9]]&lt;TODAY(),"","Vendu")</f>
        <v>Vendu</v>
      </c>
    </row>
    <row r="188" spans="2:36" x14ac:dyDescent="0.25">
      <c r="B188" t="s">
        <v>285</v>
      </c>
      <c r="C188" t="s">
        <v>337</v>
      </c>
      <c r="I188" t="s">
        <v>301</v>
      </c>
      <c r="J188" t="s">
        <v>353</v>
      </c>
      <c r="P188" t="str">
        <f t="array" ref="P188">IFERROR(INDEX(tableau_1[nom],SMALL(IF(tableau_1[Colonne1]="unique",ROW($1:$125)),ROWS($1:187))),"")</f>
        <v/>
      </c>
      <c r="Q188" s="26" t="str">
        <f t="array" ref="Q188">IFERROR(INDEX(tableau_1[montant],SMALL(IF(tableau_1[Colonne1]&lt;&gt;"unique",ROW($1:$125)),ROWS($1:187))),"")</f>
        <v/>
      </c>
      <c r="V188" s="27" t="str">
        <f t="array" ref="V188">IFERROR(INDEX(tableau_2[nom],SMALL(IF(tableau_2[Colonne1]="unique",ROW($1:$111)),ROWS($1:184))),"")</f>
        <v/>
      </c>
      <c r="W188" s="27" t="str">
        <f t="array" ref="W188">IFERROR(INDEX(tableau_2[montant],SMALL(IF(tableau_2[Colonne1]="unique",ROW($1:$111)),ROWS($1:184))),"")</f>
        <v/>
      </c>
      <c r="AD188" t="str">
        <f t="array" ref="AD188">IFERROR(INDEX(tableau_1[nom],SMALL(IF(tableau_1[Colonne1]="unique",ROW($1:$125)),ROWS($1:184))),"")</f>
        <v/>
      </c>
      <c r="AE188" t="str">
        <f t="array" ref="AE188">IFERROR(INDEX(tableau_1[montant],SMALL(IF(tableau_1[Colonne1]="unique",ROW($1:$125)),ROWS($1:184))),"")</f>
        <v/>
      </c>
      <c r="AF188" s="1" t="str">
        <f t="array" ref="AF188">IFERROR(INDEX(tableau_1[maturité],SMALL(IF(tableau_1[Colonne1]="unique",ROW($1:$125)),ROWS($1:184))),"")</f>
        <v/>
      </c>
      <c r="AG188" t="str">
        <f ca="1">IF(tableau_4[[#This Row],[Column9]]&lt;TODAY(),"Mur","")</f>
        <v/>
      </c>
      <c r="AJ188" t="str">
        <f ca="1">IF(tableau_4[[#This Row],[Column9]]&lt;TODAY(),"","Vendu")</f>
        <v>Vendu</v>
      </c>
    </row>
    <row r="189" spans="2:36" x14ac:dyDescent="0.25">
      <c r="B189" t="s">
        <v>286</v>
      </c>
      <c r="C189" t="s">
        <v>338</v>
      </c>
      <c r="I189" t="s">
        <v>302</v>
      </c>
      <c r="J189" t="s">
        <v>354</v>
      </c>
      <c r="P189" t="str">
        <f t="array" ref="P189">IFERROR(INDEX(tableau_1[nom],SMALL(IF(tableau_1[Colonne1]="unique",ROW($1:$125)),ROWS($1:188))),"")</f>
        <v/>
      </c>
      <c r="Q189" s="26" t="str">
        <f t="array" ref="Q189">IFERROR(INDEX(tableau_1[montant],SMALL(IF(tableau_1[Colonne1]&lt;&gt;"unique",ROW($1:$125)),ROWS($1:188))),"")</f>
        <v/>
      </c>
      <c r="V189" s="27" t="str">
        <f t="array" ref="V189">IFERROR(INDEX(tableau_2[nom],SMALL(IF(tableau_2[Colonne1]="unique",ROW($1:$111)),ROWS($1:185))),"")</f>
        <v/>
      </c>
      <c r="W189" s="27" t="str">
        <f t="array" ref="W189">IFERROR(INDEX(tableau_2[montant],SMALL(IF(tableau_2[Colonne1]="unique",ROW($1:$111)),ROWS($1:185))),"")</f>
        <v/>
      </c>
      <c r="AD189" t="str">
        <f t="array" ref="AD189">IFERROR(INDEX(tableau_1[nom],SMALL(IF(tableau_1[Colonne1]="unique",ROW($1:$125)),ROWS($1:185))),"")</f>
        <v/>
      </c>
      <c r="AE189" t="str">
        <f t="array" ref="AE189">IFERROR(INDEX(tableau_1[montant],SMALL(IF(tableau_1[Colonne1]="unique",ROW($1:$125)),ROWS($1:185))),"")</f>
        <v/>
      </c>
      <c r="AF189" s="1" t="str">
        <f t="array" ref="AF189">IFERROR(INDEX(tableau_1[maturité],SMALL(IF(tableau_1[Colonne1]="unique",ROW($1:$125)),ROWS($1:185))),"")</f>
        <v/>
      </c>
      <c r="AG189" t="str">
        <f ca="1">IF(tableau_4[[#This Row],[Column9]]&lt;TODAY(),"Mur","")</f>
        <v/>
      </c>
      <c r="AJ189" t="str">
        <f ca="1">IF(tableau_4[[#This Row],[Column9]]&lt;TODAY(),"","Vendu")</f>
        <v>Vendu</v>
      </c>
    </row>
    <row r="190" spans="2:36" x14ac:dyDescent="0.25">
      <c r="B190" t="s">
        <v>287</v>
      </c>
      <c r="C190" t="s">
        <v>339</v>
      </c>
      <c r="I190" t="s">
        <v>303</v>
      </c>
      <c r="J190" t="s">
        <v>355</v>
      </c>
      <c r="P190" t="str">
        <f t="array" ref="P190">IFERROR(INDEX(tableau_1[nom],SMALL(IF(tableau_1[Colonne1]="unique",ROW($1:$125)),ROWS($1:189))),"")</f>
        <v/>
      </c>
      <c r="Q190" s="26" t="str">
        <f t="array" ref="Q190">IFERROR(INDEX(tableau_1[montant],SMALL(IF(tableau_1[Colonne1]&lt;&gt;"unique",ROW($1:$125)),ROWS($1:189))),"")</f>
        <v/>
      </c>
      <c r="V190" s="27" t="str">
        <f t="array" ref="V190">IFERROR(INDEX(tableau_2[nom],SMALL(IF(tableau_2[Colonne1]="unique",ROW($1:$111)),ROWS($1:186))),"")</f>
        <v/>
      </c>
      <c r="W190" s="27" t="str">
        <f t="array" ref="W190">IFERROR(INDEX(tableau_2[montant],SMALL(IF(tableau_2[Colonne1]="unique",ROW($1:$111)),ROWS($1:186))),"")</f>
        <v/>
      </c>
      <c r="AD190" t="str">
        <f t="array" ref="AD190">IFERROR(INDEX(tableau_1[nom],SMALL(IF(tableau_1[Colonne1]="unique",ROW($1:$125)),ROWS($1:186))),"")</f>
        <v/>
      </c>
      <c r="AE190" t="str">
        <f t="array" ref="AE190">IFERROR(INDEX(tableau_1[montant],SMALL(IF(tableau_1[Colonne1]="unique",ROW($1:$125)),ROWS($1:186))),"")</f>
        <v/>
      </c>
      <c r="AF190" s="1" t="str">
        <f t="array" ref="AF190">IFERROR(INDEX(tableau_1[maturité],SMALL(IF(tableau_1[Colonne1]="unique",ROW($1:$125)),ROWS($1:186))),"")</f>
        <v/>
      </c>
      <c r="AG190" t="str">
        <f ca="1">IF(tableau_4[[#This Row],[Column9]]&lt;TODAY(),"Mur","")</f>
        <v/>
      </c>
      <c r="AJ190" t="str">
        <f ca="1">IF(tableau_4[[#This Row],[Column9]]&lt;TODAY(),"","Vendu")</f>
        <v>Vendu</v>
      </c>
    </row>
    <row r="191" spans="2:36" x14ac:dyDescent="0.25">
      <c r="B191" t="s">
        <v>288</v>
      </c>
      <c r="C191" t="s">
        <v>340</v>
      </c>
      <c r="I191" t="s">
        <v>304</v>
      </c>
      <c r="J191" t="s">
        <v>356</v>
      </c>
      <c r="P191" t="str">
        <f t="array" ref="P191">IFERROR(INDEX(tableau_1[nom],SMALL(IF(tableau_1[Colonne1]="unique",ROW($1:$125)),ROWS($1:190))),"")</f>
        <v/>
      </c>
      <c r="Q191" s="26" t="str">
        <f t="array" ref="Q191">IFERROR(INDEX(tableau_1[montant],SMALL(IF(tableau_1[Colonne1]&lt;&gt;"unique",ROW($1:$125)),ROWS($1:190))),"")</f>
        <v/>
      </c>
      <c r="V191" s="27" t="str">
        <f t="array" ref="V191">IFERROR(INDEX(tableau_2[nom],SMALL(IF(tableau_2[Colonne1]="unique",ROW($1:$111)),ROWS($1:187))),"")</f>
        <v/>
      </c>
      <c r="W191" s="27" t="str">
        <f t="array" ref="W191">IFERROR(INDEX(tableau_2[montant],SMALL(IF(tableau_2[Colonne1]="unique",ROW($1:$111)),ROWS($1:187))),"")</f>
        <v/>
      </c>
      <c r="AD191" t="str">
        <f t="array" ref="AD191">IFERROR(INDEX(tableau_1[nom],SMALL(IF(tableau_1[Colonne1]="unique",ROW($1:$125)),ROWS($1:187))),"")</f>
        <v/>
      </c>
      <c r="AE191" t="str">
        <f t="array" ref="AE191">IFERROR(INDEX(tableau_1[montant],SMALL(IF(tableau_1[Colonne1]="unique",ROW($1:$125)),ROWS($1:187))),"")</f>
        <v/>
      </c>
      <c r="AF191" s="1" t="str">
        <f t="array" ref="AF191">IFERROR(INDEX(tableau_1[maturité],SMALL(IF(tableau_1[Colonne1]="unique",ROW($1:$125)),ROWS($1:187))),"")</f>
        <v/>
      </c>
      <c r="AG191" t="str">
        <f ca="1">IF(tableau_4[[#This Row],[Column9]]&lt;TODAY(),"Mur","")</f>
        <v/>
      </c>
      <c r="AJ191" t="str">
        <f ca="1">IF(tableau_4[[#This Row],[Column9]]&lt;TODAY(),"","Vendu")</f>
        <v>Vendu</v>
      </c>
    </row>
    <row r="192" spans="2:36" x14ac:dyDescent="0.25">
      <c r="B192" s="3" t="s">
        <v>289</v>
      </c>
      <c r="C192" t="s">
        <v>341</v>
      </c>
      <c r="I192" t="s">
        <v>305</v>
      </c>
      <c r="J192" t="s">
        <v>357</v>
      </c>
      <c r="P192" t="str">
        <f t="array" ref="P192">IFERROR(INDEX(tableau_1[nom],SMALL(IF(tableau_1[Colonne1]="unique",ROW($1:$125)),ROWS($1:191))),"")</f>
        <v/>
      </c>
      <c r="Q192" s="26" t="str">
        <f t="array" ref="Q192">IFERROR(INDEX(tableau_1[montant],SMALL(IF(tableau_1[Colonne1]&lt;&gt;"unique",ROW($1:$125)),ROWS($1:191))),"")</f>
        <v/>
      </c>
      <c r="V192" s="27" t="str">
        <f t="array" ref="V192">IFERROR(INDEX(tableau_2[nom],SMALL(IF(tableau_2[Colonne1]="unique",ROW($1:$111)),ROWS($1:188))),"")</f>
        <v/>
      </c>
      <c r="W192" s="27" t="str">
        <f t="array" ref="W192">IFERROR(INDEX(tableau_2[montant],SMALL(IF(tableau_2[Colonne1]="unique",ROW($1:$111)),ROWS($1:188))),"")</f>
        <v/>
      </c>
      <c r="AD192" t="str">
        <f t="array" ref="AD192">IFERROR(INDEX(tableau_1[nom],SMALL(IF(tableau_1[Colonne1]="unique",ROW($1:$125)),ROWS($1:188))),"")</f>
        <v/>
      </c>
      <c r="AE192" t="str">
        <f t="array" ref="AE192">IFERROR(INDEX(tableau_1[montant],SMALL(IF(tableau_1[Colonne1]="unique",ROW($1:$125)),ROWS($1:188))),"")</f>
        <v/>
      </c>
      <c r="AF192" s="1" t="str">
        <f t="array" ref="AF192">IFERROR(INDEX(tableau_1[maturité],SMALL(IF(tableau_1[Colonne1]="unique",ROW($1:$125)),ROWS($1:188))),"")</f>
        <v/>
      </c>
      <c r="AG192" t="str">
        <f ca="1">IF(tableau_4[[#This Row],[Column9]]&lt;TODAY(),"Mur","")</f>
        <v/>
      </c>
      <c r="AJ192" t="str">
        <f ca="1">IF(tableau_4[[#This Row],[Column9]]&lt;TODAY(),"","Vendu")</f>
        <v>Vendu</v>
      </c>
    </row>
    <row r="193" spans="2:36" x14ac:dyDescent="0.25">
      <c r="B193" t="s">
        <v>290</v>
      </c>
      <c r="C193" t="s">
        <v>342</v>
      </c>
      <c r="I193" t="s">
        <v>306</v>
      </c>
      <c r="J193" t="s">
        <v>358</v>
      </c>
      <c r="P193" t="str">
        <f t="array" ref="P193">IFERROR(INDEX(tableau_1[nom],SMALL(IF(tableau_1[Colonne1]="unique",ROW($1:$125)),ROWS($1:192))),"")</f>
        <v/>
      </c>
      <c r="Q193" s="26" t="str">
        <f t="array" ref="Q193">IFERROR(INDEX(tableau_1[montant],SMALL(IF(tableau_1[Colonne1]&lt;&gt;"unique",ROW($1:$125)),ROWS($1:192))),"")</f>
        <v/>
      </c>
      <c r="V193" s="27" t="str">
        <f t="array" ref="V193">IFERROR(INDEX(tableau_2[nom],SMALL(IF(tableau_2[Colonne1]="unique",ROW($1:$111)),ROWS($1:189))),"")</f>
        <v/>
      </c>
      <c r="W193" s="27" t="str">
        <f t="array" ref="W193">IFERROR(INDEX(tableau_2[montant],SMALL(IF(tableau_2[Colonne1]="unique",ROW($1:$111)),ROWS($1:189))),"")</f>
        <v/>
      </c>
      <c r="AD193" t="str">
        <f t="array" ref="AD193">IFERROR(INDEX(tableau_1[nom],SMALL(IF(tableau_1[Colonne1]="unique",ROW($1:$125)),ROWS($1:189))),"")</f>
        <v/>
      </c>
      <c r="AE193" t="str">
        <f t="array" ref="AE193">IFERROR(INDEX(tableau_1[montant],SMALL(IF(tableau_1[Colonne1]="unique",ROW($1:$125)),ROWS($1:189))),"")</f>
        <v/>
      </c>
      <c r="AF193" s="1" t="str">
        <f t="array" ref="AF193">IFERROR(INDEX(tableau_1[maturité],SMALL(IF(tableau_1[Colonne1]="unique",ROW($1:$125)),ROWS($1:189))),"")</f>
        <v/>
      </c>
      <c r="AG193" t="str">
        <f ca="1">IF(tableau_4[[#This Row],[Column9]]&lt;TODAY(),"Mur","")</f>
        <v/>
      </c>
      <c r="AJ193" t="str">
        <f ca="1">IF(tableau_4[[#This Row],[Column9]]&lt;TODAY(),"","Vendu")</f>
        <v>Vendu</v>
      </c>
    </row>
    <row r="194" spans="2:36" x14ac:dyDescent="0.25">
      <c r="B194" t="s">
        <v>291</v>
      </c>
      <c r="C194" t="s">
        <v>343</v>
      </c>
      <c r="I194" t="s">
        <v>307</v>
      </c>
      <c r="J194" t="s">
        <v>359</v>
      </c>
      <c r="P194" t="str">
        <f t="array" ref="P194">IFERROR(INDEX(tableau_1[nom],SMALL(IF(tableau_1[Colonne1]="unique",ROW($1:$125)),ROWS($1:193))),"")</f>
        <v/>
      </c>
      <c r="Q194" s="26" t="str">
        <f t="array" ref="Q194">IFERROR(INDEX(tableau_1[montant],SMALL(IF(tableau_1[Colonne1]&lt;&gt;"unique",ROW($1:$125)),ROWS($1:193))),"")</f>
        <v/>
      </c>
      <c r="V194" s="27" t="str">
        <f t="array" ref="V194">IFERROR(INDEX(tableau_2[nom],SMALL(IF(tableau_2[Colonne1]="unique",ROW($1:$111)),ROWS($1:190))),"")</f>
        <v/>
      </c>
      <c r="W194" s="27" t="str">
        <f t="array" ref="W194">IFERROR(INDEX(tableau_2[montant],SMALL(IF(tableau_2[Colonne1]="unique",ROW($1:$111)),ROWS($1:190))),"")</f>
        <v/>
      </c>
      <c r="AD194" t="str">
        <f t="array" ref="AD194">IFERROR(INDEX(tableau_1[nom],SMALL(IF(tableau_1[Colonne1]="unique",ROW($1:$125)),ROWS($1:190))),"")</f>
        <v/>
      </c>
      <c r="AE194" t="str">
        <f t="array" ref="AE194">IFERROR(INDEX(tableau_1[montant],SMALL(IF(tableau_1[Colonne1]="unique",ROW($1:$125)),ROWS($1:190))),"")</f>
        <v/>
      </c>
      <c r="AF194" s="1" t="str">
        <f t="array" ref="AF194">IFERROR(INDEX(tableau_1[maturité],SMALL(IF(tableau_1[Colonne1]="unique",ROW($1:$125)),ROWS($1:190))),"")</f>
        <v/>
      </c>
      <c r="AG194" t="str">
        <f ca="1">IF(tableau_4[[#This Row],[Column9]]&lt;TODAY(),"Mur","")</f>
        <v/>
      </c>
      <c r="AJ194" t="str">
        <f ca="1">IF(tableau_4[[#This Row],[Column9]]&lt;TODAY(),"","Vendu")</f>
        <v>Vendu</v>
      </c>
    </row>
    <row r="195" spans="2:36" x14ac:dyDescent="0.25">
      <c r="B195" t="s">
        <v>292</v>
      </c>
      <c r="C195" t="s">
        <v>344</v>
      </c>
      <c r="I195" t="s">
        <v>308</v>
      </c>
      <c r="J195" t="s">
        <v>360</v>
      </c>
      <c r="P195" t="str">
        <f t="array" ref="P195">IFERROR(INDEX(tableau_1[nom],SMALL(IF(tableau_1[Colonne1]="unique",ROW($1:$125)),ROWS($1:194))),"")</f>
        <v/>
      </c>
      <c r="Q195" s="26" t="str">
        <f t="array" ref="Q195">IFERROR(INDEX(tableau_1[montant],SMALL(IF(tableau_1[Colonne1]&lt;&gt;"unique",ROW($1:$125)),ROWS($1:194))),"")</f>
        <v/>
      </c>
      <c r="V195" s="27" t="str">
        <f t="array" ref="V195">IFERROR(INDEX(tableau_2[nom],SMALL(IF(tableau_2[Colonne1]="unique",ROW($1:$111)),ROWS($1:191))),"")</f>
        <v/>
      </c>
      <c r="W195" s="27" t="str">
        <f t="array" ref="W195">IFERROR(INDEX(tableau_2[montant],SMALL(IF(tableau_2[Colonne1]="unique",ROW($1:$111)),ROWS($1:191))),"")</f>
        <v/>
      </c>
      <c r="AD195" t="str">
        <f t="array" ref="AD195">IFERROR(INDEX(tableau_1[nom],SMALL(IF(tableau_1[Colonne1]="unique",ROW($1:$125)),ROWS($1:191))),"")</f>
        <v/>
      </c>
      <c r="AE195" t="str">
        <f t="array" ref="AE195">IFERROR(INDEX(tableau_1[montant],SMALL(IF(tableau_1[Colonne1]="unique",ROW($1:$125)),ROWS($1:191))),"")</f>
        <v/>
      </c>
      <c r="AF195" s="1" t="str">
        <f t="array" ref="AF195">IFERROR(INDEX(tableau_1[maturité],SMALL(IF(tableau_1[Colonne1]="unique",ROW($1:$125)),ROWS($1:191))),"")</f>
        <v/>
      </c>
      <c r="AG195" t="str">
        <f ca="1">IF(tableau_4[[#This Row],[Column9]]&lt;TODAY(),"Mur","")</f>
        <v/>
      </c>
      <c r="AJ195" t="str">
        <f ca="1">IF(tableau_4[[#This Row],[Column9]]&lt;TODAY(),"","Vendu")</f>
        <v>Vendu</v>
      </c>
    </row>
    <row r="196" spans="2:36" x14ac:dyDescent="0.25">
      <c r="B196" t="s">
        <v>293</v>
      </c>
      <c r="C196" t="s">
        <v>345</v>
      </c>
      <c r="I196" t="s">
        <v>309</v>
      </c>
      <c r="J196" t="s">
        <v>361</v>
      </c>
      <c r="P196" t="str">
        <f t="array" ref="P196">IFERROR(INDEX(tableau_1[nom],SMALL(IF(tableau_1[Colonne1]="unique",ROW($1:$125)),ROWS($1:195))),"")</f>
        <v/>
      </c>
      <c r="Q196" s="26" t="str">
        <f t="array" ref="Q196">IFERROR(INDEX(tableau_1[montant],SMALL(IF(tableau_1[Colonne1]&lt;&gt;"unique",ROW($1:$125)),ROWS($1:195))),"")</f>
        <v/>
      </c>
      <c r="V196" s="27" t="str">
        <f t="array" ref="V196">IFERROR(INDEX(tableau_2[nom],SMALL(IF(tableau_2[Colonne1]="unique",ROW($1:$111)),ROWS($1:192))),"")</f>
        <v/>
      </c>
      <c r="W196" s="27" t="str">
        <f t="array" ref="W196">IFERROR(INDEX(tableau_2[montant],SMALL(IF(tableau_2[Colonne1]="unique",ROW($1:$111)),ROWS($1:192))),"")</f>
        <v/>
      </c>
      <c r="AD196" t="str">
        <f t="array" ref="AD196">IFERROR(INDEX(tableau_1[nom],SMALL(IF(tableau_1[Colonne1]="unique",ROW($1:$125)),ROWS($1:192))),"")</f>
        <v/>
      </c>
      <c r="AE196" t="str">
        <f t="array" ref="AE196">IFERROR(INDEX(tableau_1[montant],SMALL(IF(tableau_1[Colonne1]="unique",ROW($1:$125)),ROWS($1:192))),"")</f>
        <v/>
      </c>
      <c r="AF196" s="1" t="str">
        <f t="array" ref="AF196">IFERROR(INDEX(tableau_1[maturité],SMALL(IF(tableau_1[Colonne1]="unique",ROW($1:$125)),ROWS($1:192))),"")</f>
        <v/>
      </c>
      <c r="AG196" t="str">
        <f ca="1">IF(tableau_4[[#This Row],[Column9]]&lt;TODAY(),"Mur","")</f>
        <v/>
      </c>
      <c r="AJ196" t="str">
        <f ca="1">IF(tableau_4[[#This Row],[Column9]]&lt;TODAY(),"","Vendu")</f>
        <v>Vendu</v>
      </c>
    </row>
    <row r="197" spans="2:36" x14ac:dyDescent="0.25">
      <c r="B197" t="s">
        <v>294</v>
      </c>
      <c r="C197" t="s">
        <v>346</v>
      </c>
      <c r="I197" t="s">
        <v>310</v>
      </c>
      <c r="J197" t="s">
        <v>362</v>
      </c>
      <c r="P197" t="str">
        <f t="array" ref="P197">IFERROR(INDEX(tableau_1[nom],SMALL(IF(tableau_1[Colonne1]="unique",ROW($1:$125)),ROWS($1:196))),"")</f>
        <v/>
      </c>
      <c r="Q197" s="26" t="str">
        <f t="array" ref="Q197">IFERROR(INDEX(tableau_1[montant],SMALL(IF(tableau_1[Colonne1]&lt;&gt;"unique",ROW($1:$125)),ROWS($1:196))),"")</f>
        <v/>
      </c>
      <c r="V197" s="27" t="str">
        <f t="array" ref="V197">IFERROR(INDEX(tableau_2[nom],SMALL(IF(tableau_2[Colonne1]="unique",ROW($1:$111)),ROWS($1:193))),"")</f>
        <v/>
      </c>
      <c r="W197" s="27" t="str">
        <f t="array" ref="W197">IFERROR(INDEX(tableau_2[montant],SMALL(IF(tableau_2[Colonne1]="unique",ROW($1:$111)),ROWS($1:193))),"")</f>
        <v/>
      </c>
      <c r="AD197" t="str">
        <f t="array" ref="AD197">IFERROR(INDEX(tableau_1[nom],SMALL(IF(tableau_1[Colonne1]="unique",ROW($1:$125)),ROWS($1:193))),"")</f>
        <v/>
      </c>
      <c r="AE197" t="str">
        <f t="array" ref="AE197">IFERROR(INDEX(tableau_1[montant],SMALL(IF(tableau_1[Colonne1]="unique",ROW($1:$125)),ROWS($1:193))),"")</f>
        <v/>
      </c>
      <c r="AF197" s="1" t="str">
        <f t="array" ref="AF197">IFERROR(INDEX(tableau_1[maturité],SMALL(IF(tableau_1[Colonne1]="unique",ROW($1:$125)),ROWS($1:193))),"")</f>
        <v/>
      </c>
      <c r="AG197" t="str">
        <f ca="1">IF(tableau_4[[#This Row],[Column9]]&lt;TODAY(),"Mur","")</f>
        <v/>
      </c>
      <c r="AJ197" t="str">
        <f ca="1">IF(tableau_4[[#This Row],[Column9]]&lt;TODAY(),"","Vendu")</f>
        <v>Vendu</v>
      </c>
    </row>
    <row r="198" spans="2:36" x14ac:dyDescent="0.25">
      <c r="B198" t="s">
        <v>295</v>
      </c>
      <c r="C198" t="s">
        <v>347</v>
      </c>
      <c r="I198" t="s">
        <v>311</v>
      </c>
      <c r="J198" t="s">
        <v>363</v>
      </c>
      <c r="P198" t="str">
        <f t="array" ref="P198">IFERROR(INDEX(tableau_1[nom],SMALL(IF(tableau_1[Colonne1]="unique",ROW($1:$125)),ROWS($1:197))),"")</f>
        <v/>
      </c>
      <c r="Q198" s="26" t="str">
        <f t="array" ref="Q198">IFERROR(INDEX(tableau_1[montant],SMALL(IF(tableau_1[Colonne1]&lt;&gt;"unique",ROW($1:$125)),ROWS($1:197))),"")</f>
        <v/>
      </c>
      <c r="V198" s="27" t="str">
        <f t="array" ref="V198">IFERROR(INDEX(tableau_2[nom],SMALL(IF(tableau_2[Colonne1]="unique",ROW($1:$111)),ROWS($1:194))),"")</f>
        <v/>
      </c>
      <c r="W198" s="27" t="str">
        <f t="array" ref="W198">IFERROR(INDEX(tableau_2[montant],SMALL(IF(tableau_2[Colonne1]="unique",ROW($1:$111)),ROWS($1:194))),"")</f>
        <v/>
      </c>
      <c r="AD198" t="str">
        <f t="array" ref="AD198">IFERROR(INDEX(tableau_1[nom],SMALL(IF(tableau_1[Colonne1]="unique",ROW($1:$125)),ROWS($1:194))),"")</f>
        <v/>
      </c>
      <c r="AE198" t="str">
        <f t="array" ref="AE198">IFERROR(INDEX(tableau_1[montant],SMALL(IF(tableau_1[Colonne1]="unique",ROW($1:$125)),ROWS($1:194))),"")</f>
        <v/>
      </c>
      <c r="AF198" s="1" t="str">
        <f t="array" ref="AF198">IFERROR(INDEX(tableau_1[maturité],SMALL(IF(tableau_1[Colonne1]="unique",ROW($1:$125)),ROWS($1:194))),"")</f>
        <v/>
      </c>
      <c r="AG198" t="str">
        <f ca="1">IF(tableau_4[[#This Row],[Column9]]&lt;TODAY(),"Mur","")</f>
        <v/>
      </c>
      <c r="AJ198" t="str">
        <f ca="1">IF(tableau_4[[#This Row],[Column9]]&lt;TODAY(),"","Vendu")</f>
        <v>Vendu</v>
      </c>
    </row>
    <row r="199" spans="2:36" x14ac:dyDescent="0.25">
      <c r="B199" t="s">
        <v>296</v>
      </c>
      <c r="C199" t="s">
        <v>348</v>
      </c>
      <c r="P199" t="str">
        <f t="array" ref="P199">IFERROR(INDEX(tableau_1[nom],SMALL(IF(tableau_1[Colonne1]="unique",ROW($1:$125)),ROWS($1:198))),"")</f>
        <v/>
      </c>
      <c r="Q199" s="26" t="str">
        <f t="array" ref="Q199">IFERROR(INDEX(tableau_1[montant],SMALL(IF(tableau_1[Colonne1]&lt;&gt;"unique",ROW($1:$125)),ROWS($1:198))),"")</f>
        <v/>
      </c>
      <c r="V199" s="27" t="str">
        <f t="array" ref="V199">IFERROR(INDEX(tableau_2[nom],SMALL(IF(tableau_2[Colonne1]="unique",ROW($1:$111)),ROWS($1:195))),"")</f>
        <v/>
      </c>
      <c r="W199" s="27" t="str">
        <f t="array" ref="W199">IFERROR(INDEX(tableau_2[montant],SMALL(IF(tableau_2[Colonne1]="unique",ROW($1:$111)),ROWS($1:195))),"")</f>
        <v/>
      </c>
      <c r="AD199" t="str">
        <f t="array" ref="AD199">IFERROR(INDEX(tableau_1[nom],SMALL(IF(tableau_1[Colonne1]="unique",ROW($1:$125)),ROWS($1:195))),"")</f>
        <v/>
      </c>
      <c r="AE199" t="str">
        <f t="array" ref="AE199">IFERROR(INDEX(tableau_1[montant],SMALL(IF(tableau_1[Colonne1]="unique",ROW($1:$125)),ROWS($1:195))),"")</f>
        <v/>
      </c>
      <c r="AF199" s="1" t="str">
        <f t="array" ref="AF199">IFERROR(INDEX(tableau_1[maturité],SMALL(IF(tableau_1[Colonne1]="unique",ROW($1:$125)),ROWS($1:195))),"")</f>
        <v/>
      </c>
      <c r="AG199" t="str">
        <f ca="1">IF(tableau_4[[#This Row],[Column9]]&lt;TODAY(),"Mur","")</f>
        <v/>
      </c>
      <c r="AJ199" t="str">
        <f ca="1">IF(tableau_4[[#This Row],[Column9]]&lt;TODAY(),"","Vendu")</f>
        <v>Vendu</v>
      </c>
    </row>
    <row r="200" spans="2:36" x14ac:dyDescent="0.25">
      <c r="B200" t="s">
        <v>301</v>
      </c>
      <c r="C200" t="s">
        <v>353</v>
      </c>
      <c r="P200" t="str">
        <f t="array" ref="P200">IFERROR(INDEX(tableau_1[nom],SMALL(IF(tableau_1[Colonne1]="unique",ROW($1:$125)),ROWS($1:199))),"")</f>
        <v/>
      </c>
      <c r="Q200" s="26" t="str">
        <f t="array" ref="Q200">IFERROR(INDEX(tableau_1[montant],SMALL(IF(tableau_1[Colonne1]&lt;&gt;"unique",ROW($1:$125)),ROWS($1:199))),"")</f>
        <v/>
      </c>
      <c r="V200" s="27" t="str">
        <f t="array" ref="V200">IFERROR(INDEX(tableau_2[nom],SMALL(IF(tableau_2[Colonne1]="unique",ROW($1:$111)),ROWS($1:196))),"")</f>
        <v/>
      </c>
      <c r="W200" s="27" t="str">
        <f t="array" ref="W200">IFERROR(INDEX(tableau_2[montant],SMALL(IF(tableau_2[Colonne1]="unique",ROW($1:$111)),ROWS($1:196))),"")</f>
        <v/>
      </c>
      <c r="AD200" t="str">
        <f t="array" ref="AD200">IFERROR(INDEX(tableau_1[nom],SMALL(IF(tableau_1[Colonne1]="unique",ROW($1:$125)),ROWS($1:196))),"")</f>
        <v/>
      </c>
      <c r="AE200" t="str">
        <f t="array" ref="AE200">IFERROR(INDEX(tableau_1[montant],SMALL(IF(tableau_1[Colonne1]="unique",ROW($1:$125)),ROWS($1:196))),"")</f>
        <v/>
      </c>
      <c r="AF200" s="1" t="str">
        <f t="array" ref="AF200">IFERROR(INDEX(tableau_1[maturité],SMALL(IF(tableau_1[Colonne1]="unique",ROW($1:$125)),ROWS($1:196))),"")</f>
        <v/>
      </c>
      <c r="AG200" t="str">
        <f ca="1">IF(tableau_4[[#This Row],[Column9]]&lt;TODAY(),"Mur","")</f>
        <v/>
      </c>
      <c r="AJ200" t="str">
        <f ca="1">IF(tableau_4[[#This Row],[Column9]]&lt;TODAY(),"","Vendu")</f>
        <v>Vendu</v>
      </c>
    </row>
    <row r="201" spans="2:36" x14ac:dyDescent="0.25">
      <c r="B201" t="s">
        <v>305</v>
      </c>
      <c r="C201" t="s">
        <v>357</v>
      </c>
      <c r="P201" t="str">
        <f t="array" ref="P201">IFERROR(INDEX(tableau_1[nom],SMALL(IF(tableau_1[Colonne1]="unique",ROW($1:$125)),ROWS($1:200))),"")</f>
        <v/>
      </c>
      <c r="Q201" s="26" t="str">
        <f t="array" ref="Q201">IFERROR(INDEX(tableau_1[montant],SMALL(IF(tableau_1[Colonne1]&lt;&gt;"unique",ROW($1:$125)),ROWS($1:200))),"")</f>
        <v/>
      </c>
      <c r="V201" s="27" t="str">
        <f t="array" ref="V201">IFERROR(INDEX(tableau_2[nom],SMALL(IF(tableau_2[Colonne1]="unique",ROW($1:$111)),ROWS($1:197))),"")</f>
        <v/>
      </c>
      <c r="W201" s="27" t="str">
        <f t="array" ref="W201">IFERROR(INDEX(tableau_2[montant],SMALL(IF(tableau_2[Colonne1]="unique",ROW($1:$111)),ROWS($1:197))),"")</f>
        <v/>
      </c>
      <c r="AD201" t="str">
        <f t="array" ref="AD201">IFERROR(INDEX(tableau_1[nom],SMALL(IF(tableau_1[Colonne1]="unique",ROW($1:$125)),ROWS($1:197))),"")</f>
        <v/>
      </c>
      <c r="AE201" t="str">
        <f t="array" ref="AE201">IFERROR(INDEX(tableau_1[montant],SMALL(IF(tableau_1[Colonne1]="unique",ROW($1:$125)),ROWS($1:197))),"")</f>
        <v/>
      </c>
      <c r="AF201" s="1" t="str">
        <f t="array" ref="AF201">IFERROR(INDEX(tableau_1[maturité],SMALL(IF(tableau_1[Colonne1]="unique",ROW($1:$125)),ROWS($1:197))),"")</f>
        <v/>
      </c>
      <c r="AG201" t="str">
        <f ca="1">IF(tableau_4[[#This Row],[Column9]]&lt;TODAY(),"Mur","")</f>
        <v/>
      </c>
      <c r="AJ201" t="str">
        <f ca="1">IF(tableau_4[[#This Row],[Column9]]&lt;TODAY(),"","Vendu")</f>
        <v>Vendu</v>
      </c>
    </row>
    <row r="202" spans="2:36" x14ac:dyDescent="0.25">
      <c r="B202" t="s">
        <v>306</v>
      </c>
      <c r="C202" t="s">
        <v>358</v>
      </c>
      <c r="P202" t="str">
        <f t="array" ref="P202">IFERROR(INDEX(tableau_1[nom],SMALL(IF(tableau_1[Colonne1]="unique",ROW($1:$125)),ROWS($1:201))),"")</f>
        <v/>
      </c>
      <c r="Q202" s="26" t="str">
        <f t="array" ref="Q202">IFERROR(INDEX(tableau_1[montant],SMALL(IF(tableau_1[Colonne1]&lt;&gt;"unique",ROW($1:$125)),ROWS($1:201))),"")</f>
        <v/>
      </c>
      <c r="V202" s="27" t="str">
        <f t="array" ref="V202">IFERROR(INDEX(tableau_2[nom],SMALL(IF(tableau_2[Colonne1]="unique",ROW($1:$111)),ROWS($1:198))),"")</f>
        <v/>
      </c>
      <c r="W202" s="27" t="str">
        <f t="array" ref="W202">IFERROR(INDEX(tableau_2[montant],SMALL(IF(tableau_2[Colonne1]="unique",ROW($1:$111)),ROWS($1:198))),"")</f>
        <v/>
      </c>
      <c r="AD202" t="str">
        <f t="array" ref="AD202">IFERROR(INDEX(tableau_1[nom],SMALL(IF(tableau_1[Colonne1]="unique",ROW($1:$125)),ROWS($1:198))),"")</f>
        <v/>
      </c>
      <c r="AE202" t="str">
        <f t="array" ref="AE202">IFERROR(INDEX(tableau_1[montant],SMALL(IF(tableau_1[Colonne1]="unique",ROW($1:$125)),ROWS($1:198))),"")</f>
        <v/>
      </c>
      <c r="AF202" s="1" t="str">
        <f t="array" ref="AF202">IFERROR(INDEX(tableau_1[maturité],SMALL(IF(tableau_1[Colonne1]="unique",ROW($1:$125)),ROWS($1:198))),"")</f>
        <v/>
      </c>
      <c r="AG202" t="str">
        <f ca="1">IF(tableau_4[[#This Row],[Column9]]&lt;TODAY(),"Mur","")</f>
        <v/>
      </c>
      <c r="AJ202" t="str">
        <f ca="1">IF(tableau_4[[#This Row],[Column9]]&lt;TODAY(),"","Vendu")</f>
        <v>Vendu</v>
      </c>
    </row>
    <row r="203" spans="2:36" x14ac:dyDescent="0.25">
      <c r="B203" t="s">
        <v>307</v>
      </c>
      <c r="C203" t="s">
        <v>359</v>
      </c>
      <c r="P203" t="str">
        <f t="array" ref="P203">IFERROR(INDEX(tableau_1[nom],SMALL(IF(tableau_1[Colonne1]="unique",ROW($1:$125)),ROWS($1:202))),"")</f>
        <v/>
      </c>
      <c r="Q203" s="26" t="str">
        <f t="array" ref="Q203">IFERROR(INDEX(tableau_1[montant],SMALL(IF(tableau_1[Colonne1]&lt;&gt;"unique",ROW($1:$125)),ROWS($1:202))),"")</f>
        <v/>
      </c>
      <c r="V203" s="27" t="str">
        <f t="array" ref="V203">IFERROR(INDEX(tableau_2[nom],SMALL(IF(tableau_2[Colonne1]="unique",ROW($1:$111)),ROWS($1:199))),"")</f>
        <v/>
      </c>
      <c r="W203" s="27" t="str">
        <f t="array" ref="W203">IFERROR(INDEX(tableau_2[montant],SMALL(IF(tableau_2[Colonne1]="unique",ROW($1:$111)),ROWS($1:199))),"")</f>
        <v/>
      </c>
      <c r="AD203" t="str">
        <f t="array" ref="AD203">IFERROR(INDEX(tableau_1[nom],SMALL(IF(tableau_1[Colonne1]="unique",ROW($1:$125)),ROWS($1:199))),"")</f>
        <v/>
      </c>
      <c r="AE203" t="str">
        <f t="array" ref="AE203">IFERROR(INDEX(tableau_1[montant],SMALL(IF(tableau_1[Colonne1]="unique",ROW($1:$125)),ROWS($1:199))),"")</f>
        <v/>
      </c>
      <c r="AF203" s="1" t="str">
        <f t="array" ref="AF203">IFERROR(INDEX(tableau_1[maturité],SMALL(IF(tableau_1[Colonne1]="unique",ROW($1:$125)),ROWS($1:199))),"")</f>
        <v/>
      </c>
      <c r="AG203" t="str">
        <f ca="1">IF(tableau_4[[#This Row],[Column9]]&lt;TODAY(),"Mur","")</f>
        <v/>
      </c>
      <c r="AJ203" t="str">
        <f ca="1">IF(tableau_4[[#This Row],[Column9]]&lt;TODAY(),"","Vendu")</f>
        <v>Vendu</v>
      </c>
    </row>
    <row r="204" spans="2:36" x14ac:dyDescent="0.25">
      <c r="B204" t="s">
        <v>308</v>
      </c>
      <c r="C204" t="s">
        <v>360</v>
      </c>
      <c r="P204" t="str">
        <f t="array" ref="P204">IFERROR(INDEX(tableau_1[nom],SMALL(IF(tableau_1[Colonne1]="unique",ROW($1:$125)),ROWS($1:203))),"")</f>
        <v/>
      </c>
      <c r="Q204" s="26" t="str">
        <f t="array" ref="Q204">IFERROR(INDEX(tableau_1[montant],SMALL(IF(tableau_1[Colonne1]&lt;&gt;"unique",ROW($1:$125)),ROWS($1:203))),"")</f>
        <v/>
      </c>
      <c r="V204" s="27" t="str">
        <f t="array" ref="V204">IFERROR(INDEX(tableau_2[nom],SMALL(IF(tableau_2[Colonne1]="unique",ROW($1:$111)),ROWS($1:200))),"")</f>
        <v/>
      </c>
      <c r="W204" s="27" t="str">
        <f t="array" ref="W204">IFERROR(INDEX(tableau_2[montant],SMALL(IF(tableau_2[Colonne1]="unique",ROW($1:$111)),ROWS($1:200))),"")</f>
        <v/>
      </c>
      <c r="AD204" t="str">
        <f t="array" ref="AD204">IFERROR(INDEX(tableau_1[nom],SMALL(IF(tableau_1[Colonne1]="unique",ROW($1:$125)),ROWS($1:200))),"")</f>
        <v/>
      </c>
      <c r="AE204" t="str">
        <f t="array" ref="AE204">IFERROR(INDEX(tableau_1[montant],SMALL(IF(tableau_1[Colonne1]="unique",ROW($1:$125)),ROWS($1:200))),"")</f>
        <v/>
      </c>
      <c r="AF204" s="1" t="str">
        <f t="array" ref="AF204">IFERROR(INDEX(tableau_1[maturité],SMALL(IF(tableau_1[Colonne1]="unique",ROW($1:$125)),ROWS($1:200))),"")</f>
        <v/>
      </c>
      <c r="AG204" t="str">
        <f ca="1">IF(tableau_4[[#This Row],[Column9]]&lt;TODAY(),"Mur","")</f>
        <v/>
      </c>
      <c r="AJ204" t="str">
        <f ca="1">IF(tableau_4[[#This Row],[Column9]]&lt;TODAY(),"","Vendu")</f>
        <v>Vendu</v>
      </c>
    </row>
    <row r="205" spans="2:36" x14ac:dyDescent="0.25">
      <c r="B205" t="s">
        <v>310</v>
      </c>
      <c r="C205" t="s">
        <v>362</v>
      </c>
      <c r="P205" t="str">
        <f t="array" ref="P205">IFERROR(INDEX(tableau_1[nom],SMALL(IF(tableau_1[Colonne1]="unique",ROW($1:$125)),ROWS($1:204))),"")</f>
        <v/>
      </c>
      <c r="Q205" s="26" t="str">
        <f t="array" ref="Q205">IFERROR(INDEX(tableau_1[montant],SMALL(IF(tableau_1[Colonne1]&lt;&gt;"unique",ROW($1:$125)),ROWS($1:204))),"")</f>
        <v/>
      </c>
      <c r="V205" s="27" t="str">
        <f t="array" ref="V205">IFERROR(INDEX(tableau_2[nom],SMALL(IF(tableau_2[Colonne1]="unique",ROW($1:$111)),ROWS($1:201))),"")</f>
        <v/>
      </c>
      <c r="W205" s="27" t="str">
        <f t="array" ref="W205">IFERROR(INDEX(tableau_2[montant],SMALL(IF(tableau_2[Colonne1]="unique",ROW($1:$111)),ROWS($1:201))),"")</f>
        <v/>
      </c>
      <c r="AD205" t="str">
        <f t="array" ref="AD205">IFERROR(INDEX(tableau_1[nom],SMALL(IF(tableau_1[Colonne1]="unique",ROW($1:$125)),ROWS($1:201))),"")</f>
        <v/>
      </c>
      <c r="AE205" t="str">
        <f t="array" ref="AE205">IFERROR(INDEX(tableau_1[montant],SMALL(IF(tableau_1[Colonne1]="unique",ROW($1:$125)),ROWS($1:201))),"")</f>
        <v/>
      </c>
      <c r="AF205" s="1" t="str">
        <f t="array" ref="AF205">IFERROR(INDEX(tableau_1[maturité],SMALL(IF(tableau_1[Colonne1]="unique",ROW($1:$125)),ROWS($1:201))),"")</f>
        <v/>
      </c>
      <c r="AG205" t="str">
        <f ca="1">IF(tableau_4[[#This Row],[Column9]]&lt;TODAY(),"Mur","")</f>
        <v/>
      </c>
      <c r="AJ205" t="str">
        <f ca="1">IF(tableau_4[[#This Row],[Column9]]&lt;TODAY(),"","Vendu")</f>
        <v>Vendu</v>
      </c>
    </row>
    <row r="206" spans="2:36" x14ac:dyDescent="0.25">
      <c r="P206" t="str">
        <f t="array" ref="P206">IFERROR(INDEX(tableau_1[nom],SMALL(IF(tableau_1[Colonne1]="unique",ROW($1:$125)),ROWS($1:205))),"")</f>
        <v/>
      </c>
      <c r="Q206" s="26" t="str">
        <f t="array" ref="Q206">IFERROR(INDEX(tableau_1[montant],SMALL(IF(tableau_1[Colonne1]&lt;&gt;"unique",ROW($1:$125)),ROWS($1:205))),"")</f>
        <v/>
      </c>
      <c r="V206" s="27" t="str">
        <f t="array" ref="V206">IFERROR(INDEX(tableau_2[nom],SMALL(IF(tableau_2[Colonne1]="unique",ROW($1:$111)),ROWS($1:202))),"")</f>
        <v/>
      </c>
      <c r="W206" s="27" t="str">
        <f t="array" ref="W206">IFERROR(INDEX(tableau_2[montant],SMALL(IF(tableau_2[Colonne1]="unique",ROW($1:$111)),ROWS($1:202))),"")</f>
        <v/>
      </c>
      <c r="AD206" t="str">
        <f t="array" ref="AD206">IFERROR(INDEX(tableau_1[nom],SMALL(IF(tableau_1[Colonne1]="unique",ROW($1:$125)),ROWS($1:202))),"")</f>
        <v/>
      </c>
      <c r="AE206" t="str">
        <f t="array" ref="AE206">IFERROR(INDEX(tableau_1[montant],SMALL(IF(tableau_1[Colonne1]="unique",ROW($1:$125)),ROWS($1:202))),"")</f>
        <v/>
      </c>
      <c r="AF206" s="1" t="str">
        <f t="array" ref="AF206">IFERROR(INDEX(tableau_1[maturité],SMALL(IF(tableau_1[Colonne1]="unique",ROW($1:$125)),ROWS($1:202))),"")</f>
        <v/>
      </c>
      <c r="AG206" t="str">
        <f ca="1">IF(tableau_4[[#This Row],[Column9]]&lt;TODAY(),"Mur","")</f>
        <v/>
      </c>
      <c r="AJ206" t="str">
        <f ca="1">IF(tableau_4[[#This Row],[Column9]]&lt;TODAY(),"","Vendu")</f>
        <v>Vendu</v>
      </c>
    </row>
    <row r="207" spans="2:36" x14ac:dyDescent="0.25">
      <c r="P207" t="str">
        <f t="array" ref="P207">IFERROR(INDEX(tableau_1[nom],SMALL(IF(tableau_1[Colonne1]="unique",ROW($1:$125)),ROWS($1:206))),"")</f>
        <v/>
      </c>
      <c r="Q207" s="26" t="str">
        <f t="array" ref="Q207">IFERROR(INDEX(tableau_1[montant],SMALL(IF(tableau_1[Colonne1]&lt;&gt;"unique",ROW($1:$125)),ROWS($1:206))),"")</f>
        <v/>
      </c>
      <c r="V207" s="27" t="str">
        <f t="array" ref="V207">IFERROR(INDEX(tableau_2[nom],SMALL(IF(tableau_2[Colonne1]="unique",ROW($1:$111)),ROWS($1:203))),"")</f>
        <v/>
      </c>
      <c r="W207" s="27" t="str">
        <f t="array" ref="W207">IFERROR(INDEX(tableau_2[montant],SMALL(IF(tableau_2[Colonne1]="unique",ROW($1:$111)),ROWS($1:203))),"")</f>
        <v/>
      </c>
      <c r="AD207" t="str">
        <f t="array" ref="AD207">IFERROR(INDEX(tableau_1[nom],SMALL(IF(tableau_1[Colonne1]="unique",ROW($1:$125)),ROWS($1:203))),"")</f>
        <v/>
      </c>
      <c r="AE207" t="str">
        <f t="array" ref="AE207">IFERROR(INDEX(tableau_1[montant],SMALL(IF(tableau_1[Colonne1]="unique",ROW($1:$125)),ROWS($1:203))),"")</f>
        <v/>
      </c>
      <c r="AF207" s="1" t="str">
        <f t="array" ref="AF207">IFERROR(INDEX(tableau_1[maturité],SMALL(IF(tableau_1[Colonne1]="unique",ROW($1:$125)),ROWS($1:203))),"")</f>
        <v/>
      </c>
      <c r="AG207" t="str">
        <f ca="1">IF(tableau_4[[#This Row],[Column9]]&lt;TODAY(),"Mur","")</f>
        <v/>
      </c>
      <c r="AJ207" t="str">
        <f ca="1">IF(tableau_4[[#This Row],[Column9]]&lt;TODAY(),"","Vendu")</f>
        <v>Vendu</v>
      </c>
    </row>
    <row r="208" spans="2:36" x14ac:dyDescent="0.25">
      <c r="P208" t="str">
        <f t="array" ref="P208">IFERROR(INDEX(tableau_1[nom],SMALL(IF(tableau_1[Colonne1]="unique",ROW($1:$125)),ROWS($1:207))),"")</f>
        <v/>
      </c>
      <c r="Q208" s="26" t="str">
        <f t="array" ref="Q208">IFERROR(INDEX(tableau_1[montant],SMALL(IF(tableau_1[Colonne1]&lt;&gt;"unique",ROW($1:$125)),ROWS($1:207))),"")</f>
        <v/>
      </c>
      <c r="V208" s="27" t="str">
        <f t="array" ref="V208">IFERROR(INDEX(tableau_2[nom],SMALL(IF(tableau_2[Colonne1]="unique",ROW($1:$111)),ROWS($1:204))),"")</f>
        <v/>
      </c>
      <c r="W208" s="27" t="str">
        <f t="array" ref="W208">IFERROR(INDEX(tableau_2[montant],SMALL(IF(tableau_2[Colonne1]="unique",ROW($1:$111)),ROWS($1:204))),"")</f>
        <v/>
      </c>
      <c r="AD208" t="str">
        <f t="array" ref="AD208">IFERROR(INDEX(tableau_1[nom],SMALL(IF(tableau_1[Colonne1]="unique",ROW($1:$125)),ROWS($1:204))),"")</f>
        <v/>
      </c>
      <c r="AE208" t="str">
        <f t="array" ref="AE208">IFERROR(INDEX(tableau_1[montant],SMALL(IF(tableau_1[Colonne1]="unique",ROW($1:$125)),ROWS($1:204))),"")</f>
        <v/>
      </c>
      <c r="AF208" s="1" t="str">
        <f t="array" ref="AF208">IFERROR(INDEX(tableau_1[maturité],SMALL(IF(tableau_1[Colonne1]="unique",ROW($1:$125)),ROWS($1:204))),"")</f>
        <v/>
      </c>
      <c r="AG208" t="str">
        <f ca="1">IF(tableau_4[[#This Row],[Column9]]&lt;TODAY(),"Mur","")</f>
        <v/>
      </c>
      <c r="AJ208" t="str">
        <f ca="1">IF(tableau_4[[#This Row],[Column9]]&lt;TODAY(),"","Vendu")</f>
        <v>Vendu</v>
      </c>
    </row>
    <row r="209" spans="16:17" x14ac:dyDescent="0.25">
      <c r="P209" t="str">
        <f t="array" ref="P209">IFERROR(INDEX(tableau_1[nom],SMALL(IF(tableau_1[Colonne1]="unique",ROW($1:$125)),ROWS($1:208))),"")</f>
        <v/>
      </c>
      <c r="Q209" s="26" t="str">
        <f t="array" ref="Q209">IFERROR(INDEX(tableau_1[montant],SMALL(IF(tableau_1[Colonne1]&lt;&gt;"unique",ROW($1:$125)),ROWS($1:208))),"")</f>
        <v/>
      </c>
    </row>
  </sheetData>
  <mergeCells count="18">
    <mergeCell ref="B136:E136"/>
    <mergeCell ref="B158:E158"/>
    <mergeCell ref="B164:E164"/>
    <mergeCell ref="P1:S1"/>
    <mergeCell ref="I2:L2"/>
    <mergeCell ref="I116:L116"/>
    <mergeCell ref="I122:L122"/>
    <mergeCell ref="I140:L140"/>
    <mergeCell ref="B130:E130"/>
    <mergeCell ref="I1:L1"/>
    <mergeCell ref="I145:L145"/>
    <mergeCell ref="B1:E1"/>
    <mergeCell ref="B2:E2"/>
    <mergeCell ref="AF2:AM2"/>
    <mergeCell ref="V1:AM1"/>
    <mergeCell ref="AF3:AI3"/>
    <mergeCell ref="AJ3:AM3"/>
    <mergeCell ref="V2:AC3"/>
  </mergeCells>
  <pageMargins left="0.7" right="0.7" top="0.75" bottom="0.75" header="0.3" footer="0.3"/>
  <pageSetup paperSize="9" orientation="portrait" verticalDpi="0" r:id="rId1"/>
  <drawing r:id="rId2"/>
  <tableParts count="12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berdunat</dc:creator>
  <cp:lastModifiedBy>J-P</cp:lastModifiedBy>
  <dcterms:created xsi:type="dcterms:W3CDTF">2017-01-27T09:14:51Z</dcterms:created>
  <dcterms:modified xsi:type="dcterms:W3CDTF">2017-01-30T17:12:11Z</dcterms:modified>
</cp:coreProperties>
</file>