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D:\Téléchargements\"/>
    </mc:Choice>
  </mc:AlternateContent>
  <xr:revisionPtr revIDLastSave="0" documentId="13_ncr:1_{FBB74BE4-3D31-4583-B1A0-FA9848690064}" xr6:coauthVersionLast="43" xr6:coauthVersionMax="43" xr10:uidLastSave="{00000000-0000-0000-0000-000000000000}"/>
  <bookViews>
    <workbookView xWindow="-120" yWindow="-120" windowWidth="19440" windowHeight="15000" xr2:uid="{00000000-000D-0000-FFFF-FFFF00000000}"/>
  </bookViews>
  <sheets>
    <sheet name="Feuil1" sheetId="1" r:id="rId1"/>
  </sheet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K11" i="1" l="1"/>
  <c r="J8" i="1" l="1"/>
  <c r="F26" i="1"/>
  <c r="F33" i="1"/>
  <c r="E31" i="1"/>
  <c r="F31" i="1" s="1"/>
  <c r="H31" i="1" s="1"/>
  <c r="F32" i="1"/>
  <c r="H32" i="1" s="1"/>
  <c r="E14" i="1"/>
  <c r="F18" i="1" s="1"/>
  <c r="H18" i="1" s="1"/>
  <c r="F6" i="1"/>
  <c r="J9" i="1" l="1"/>
  <c r="J7" i="1"/>
  <c r="J6" i="1"/>
  <c r="J10" i="1"/>
  <c r="F27" i="1"/>
  <c r="H27" i="1" s="1"/>
  <c r="H33" i="1"/>
  <c r="F14" i="1"/>
  <c r="H14" i="1" s="1"/>
  <c r="F8" i="1"/>
  <c r="H8" i="1" s="1"/>
  <c r="F15" i="1"/>
  <c r="H15" i="1" s="1"/>
  <c r="F17" i="1"/>
  <c r="H17" i="1" s="1"/>
  <c r="F7" i="1"/>
  <c r="H7" i="1" s="1"/>
  <c r="F25" i="1"/>
  <c r="H25" i="1" s="1"/>
  <c r="H26" i="1"/>
  <c r="H6" i="1"/>
  <c r="F16" i="1"/>
  <c r="H16" i="1" s="1"/>
  <c r="F9" i="1"/>
  <c r="H9" i="1" s="1"/>
  <c r="F10" i="1"/>
  <c r="H10" i="1" s="1"/>
  <c r="J11" i="1" l="1"/>
  <c r="H19" i="1"/>
  <c r="H11" i="1"/>
  <c r="H34" i="1"/>
</calcChain>
</file>

<file path=xl/sharedStrings.xml><?xml version="1.0" encoding="utf-8"?>
<sst xmlns="http://schemas.openxmlformats.org/spreadsheetml/2006/main" count="136" uniqueCount="11">
  <si>
    <t>40 TC</t>
  </si>
  <si>
    <t>Base</t>
  </si>
  <si>
    <t>Montant</t>
  </si>
  <si>
    <t>20 TC</t>
  </si>
  <si>
    <t>Date Début</t>
  </si>
  <si>
    <t>Date Fin</t>
  </si>
  <si>
    <t>Nombre de Jour Total</t>
  </si>
  <si>
    <t>Nombre de Jour/Pallier</t>
  </si>
  <si>
    <t>Total</t>
  </si>
  <si>
    <t>SATIONNEMENT</t>
  </si>
  <si>
    <t>SURESTARIES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</si>
</sst>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theme="1"/>
      <name val="Calibri"/>
      <family val="2"/>
      <scheme val="minor"/>
    </font>
    <font>
      <sz val="10"/>
      <name val="Sansation"/>
    </font>
    <font>
      <b/>
      <sz val="10"/>
      <name val="Sansation"/>
    </font>
    <font>
      <b/>
      <u/>
      <sz val="10"/>
      <name val="Sansation"/>
    </font>
    <font>
      <b/>
      <sz val="10"/>
      <color rgb="FFFF0000"/>
      <name val="Sansation"/>
    </font>
  </fonts>
  <fills count="4">
    <fill>
      <patternFill patternType="none"/>
    </fill>
    <fill>
      <patternFill patternType="gray125"/>
    </fill>
    <fill>
      <patternFill patternType="solid">
        <fgColor rgb="FFFFFF00"/>
        <bgColor indexed="64"/>
      </patternFill>
    </fill>
    <fill>
      <patternFill patternType="solid">
        <fgColor rgb="FF00B050"/>
        <bgColor indexed="64"/>
      </patternFill>
    </fill>
  </fills>
  <borders count="8">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s>
  <cellStyleXfs count="1">
    <xf numFmtId="0" fontId="0" fillId="0" borderId="0"/>
  </cellStyleXfs>
  <cellXfs count="22">
    <xf numFmtId="0" fontId="0" fillId="0" borderId="0" xfId="0"/>
    <xf numFmtId="0" fontId="1" fillId="0" borderId="1" xfId="0" applyFont="1" applyBorder="1" applyAlignment="1">
      <alignment vertical="center"/>
    </xf>
    <xf numFmtId="3" fontId="1" fillId="0" borderId="1" xfId="0" applyNumberFormat="1" applyFont="1" applyBorder="1" applyAlignment="1">
      <alignment vertical="center"/>
    </xf>
    <xf numFmtId="0" fontId="1" fillId="0" borderId="0" xfId="0" applyFont="1" applyAlignment="1">
      <alignment vertical="center"/>
    </xf>
    <xf numFmtId="0" fontId="1" fillId="0" borderId="0" xfId="0" applyFont="1" applyAlignment="1">
      <alignment vertical="center" wrapText="1"/>
    </xf>
    <xf numFmtId="3" fontId="1" fillId="0" borderId="0" xfId="0" applyNumberFormat="1" applyFont="1" applyAlignment="1">
      <alignment vertical="center"/>
    </xf>
    <xf numFmtId="3" fontId="1" fillId="2" borderId="0" xfId="0" applyNumberFormat="1" applyFont="1" applyFill="1" applyAlignment="1">
      <alignment vertical="center"/>
    </xf>
    <xf numFmtId="3" fontId="2" fillId="0" borderId="1" xfId="0" applyNumberFormat="1" applyFont="1" applyBorder="1" applyAlignment="1">
      <alignment vertical="center"/>
    </xf>
    <xf numFmtId="0" fontId="3" fillId="0" borderId="0" xfId="0" applyFont="1" applyAlignment="1">
      <alignment vertical="center"/>
    </xf>
    <xf numFmtId="3" fontId="4" fillId="0" borderId="0" xfId="0" applyNumberFormat="1" applyFont="1" applyAlignment="1">
      <alignment vertical="center"/>
    </xf>
    <xf numFmtId="0" fontId="1" fillId="0" borderId="2" xfId="0" applyFont="1" applyBorder="1" applyAlignment="1">
      <alignment horizontal="center" vertical="center"/>
    </xf>
    <xf numFmtId="0" fontId="1" fillId="0" borderId="7" xfId="0" applyFont="1" applyBorder="1" applyAlignment="1">
      <alignment horizontal="center" vertical="center"/>
    </xf>
    <xf numFmtId="0" fontId="1" fillId="0" borderId="3" xfId="0" applyFont="1" applyBorder="1" applyAlignment="1">
      <alignment horizontal="center" vertical="center"/>
    </xf>
    <xf numFmtId="0" fontId="1" fillId="0" borderId="1" xfId="0" applyFont="1" applyBorder="1" applyAlignment="1">
      <alignment horizontal="center" vertical="center"/>
    </xf>
    <xf numFmtId="14" fontId="1" fillId="0" borderId="1" xfId="0" applyNumberFormat="1" applyFont="1" applyBorder="1" applyAlignment="1">
      <alignment horizontal="center" vertical="center"/>
    </xf>
    <xf numFmtId="14" fontId="1" fillId="0" borderId="1" xfId="0" applyNumberFormat="1" applyFont="1" applyBorder="1" applyAlignment="1">
      <alignment horizontal="center" vertical="center" wrapText="1"/>
    </xf>
    <xf numFmtId="0" fontId="1" fillId="0" borderId="1" xfId="0" applyFont="1" applyBorder="1" applyAlignment="1">
      <alignment horizontal="center" vertical="center" wrapText="1"/>
    </xf>
    <xf numFmtId="3" fontId="1" fillId="0" borderId="1" xfId="0" applyNumberFormat="1" applyFont="1" applyBorder="1" applyAlignment="1">
      <alignment horizontal="center" vertical="center"/>
    </xf>
    <xf numFmtId="0" fontId="1" fillId="0" borderId="4"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3" fontId="1" fillId="3" borderId="0" xfId="0" applyNumberFormat="1"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8</xdr:col>
      <xdr:colOff>590550</xdr:colOff>
      <xdr:row>13</xdr:row>
      <xdr:rowOff>19050</xdr:rowOff>
    </xdr:from>
    <xdr:to>
      <xdr:col>12</xdr:col>
      <xdr:colOff>247650</xdr:colOff>
      <xdr:row>20</xdr:row>
      <xdr:rowOff>76200</xdr:rowOff>
    </xdr:to>
    <xdr:sp macro="" textlink="">
      <xdr:nvSpPr>
        <xdr:cNvPr id="2" name="ZoneTexte 1">
          <a:extLst>
            <a:ext uri="{FF2B5EF4-FFF2-40B4-BE49-F238E27FC236}">
              <a16:creationId xmlns:a16="http://schemas.microsoft.com/office/drawing/2014/main" id="{9FE1D02F-C2A9-4A76-9D34-6165F20C9E05}"/>
            </a:ext>
          </a:extLst>
        </xdr:cNvPr>
        <xdr:cNvSpPr txBox="1"/>
      </xdr:nvSpPr>
      <xdr:spPr>
        <a:xfrm>
          <a:off x="8648700" y="2124075"/>
          <a:ext cx="2847975" cy="119062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BE"/>
            <a:t>e souhaiterais SVP, obtenir une seule formule qui me permette de calculer le montant total des surestaries ou stationnement au lieu de le faire en plusieurs etapes comme sur le fichier joint: ça devient rébarbatif lorsque le fichier de reporting à des milliers de lignes.</a:t>
          </a:r>
          <a:endParaRPr lang="fr-BE"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K34"/>
  <sheetViews>
    <sheetView tabSelected="1" topLeftCell="A5" workbookViewId="0">
      <selection activeCell="L32" sqref="L32"/>
    </sheetView>
  </sheetViews>
  <sheetFormatPr baseColWidth="10" defaultColWidth="11.42578125" defaultRowHeight="12.75"/>
  <cols>
    <col min="1" max="2" width="11.42578125" style="3"/>
    <col min="3" max="3" width="11.5703125" style="3" bestFit="1" customWidth="1"/>
    <col min="4" max="4" width="14.85546875" style="4" customWidth="1"/>
    <col min="5" max="5" width="24.5703125" style="5" customWidth="1"/>
    <col min="6" max="6" width="19.85546875" style="5" bestFit="1" customWidth="1"/>
    <col min="7" max="7" width="11.42578125" style="3"/>
    <col min="8" max="8" width="15.7109375" style="3" bestFit="1" customWidth="1"/>
    <col min="9" max="9" width="11.42578125" style="3"/>
    <col min="10" max="10" width="11.42578125" style="5"/>
    <col min="11" max="11" width="11.42578125" style="3"/>
    <col min="12" max="12" width="13.5703125" style="3" customWidth="1"/>
    <col min="13" max="13" width="11.42578125" style="3"/>
    <col min="14" max="14" width="14.42578125" style="3" customWidth="1"/>
    <col min="15" max="16384" width="11.42578125" style="3"/>
  </cols>
  <sheetData>
    <row r="3" spans="2:11">
      <c r="B3" s="8" t="s">
        <v>9</v>
      </c>
    </row>
    <row r="5" spans="2:11">
      <c r="B5" s="13" t="s">
        <v>0</v>
      </c>
      <c r="C5" s="1" t="s">
        <v>4</v>
      </c>
      <c r="D5" s="1" t="s">
        <v>5</v>
      </c>
      <c r="E5" s="2" t="s">
        <v>6</v>
      </c>
      <c r="F5" s="2" t="s">
        <v>7</v>
      </c>
      <c r="G5" s="2" t="s">
        <v>1</v>
      </c>
      <c r="H5" s="2" t="s">
        <v>2</v>
      </c>
    </row>
    <row r="6" spans="2:11">
      <c r="B6" s="13"/>
      <c r="C6" s="14">
        <v>43289</v>
      </c>
      <c r="D6" s="15">
        <v>43554</v>
      </c>
      <c r="E6" s="17">
        <v>286</v>
      </c>
      <c r="F6" s="2">
        <f>IF(AND(E6&lt;&gt;0,E6&gt;=11),11,E6-11)</f>
        <v>11</v>
      </c>
      <c r="G6" s="2">
        <v>0</v>
      </c>
      <c r="H6" s="2">
        <f>F6*G6</f>
        <v>0</v>
      </c>
      <c r="J6" s="6">
        <f>IF(AND(E6&lt;&gt;0,E6&gt;=11),11,E6-11)*0</f>
        <v>0</v>
      </c>
    </row>
    <row r="7" spans="2:11">
      <c r="B7" s="13"/>
      <c r="C7" s="13"/>
      <c r="D7" s="16"/>
      <c r="E7" s="17"/>
      <c r="F7" s="2">
        <f>IF(AND(E6&lt;&gt;0,E6&gt;20),9,E6-11)</f>
        <v>9</v>
      </c>
      <c r="G7" s="2">
        <v>1200</v>
      </c>
      <c r="H7" s="2">
        <f>F7*G7</f>
        <v>10800</v>
      </c>
      <c r="J7" s="6">
        <f>IF(AND(E6&lt;&gt;0,E6&gt;20),9,E6-11)*1200</f>
        <v>10800</v>
      </c>
    </row>
    <row r="8" spans="2:11">
      <c r="B8" s="13"/>
      <c r="C8" s="13"/>
      <c r="D8" s="16"/>
      <c r="E8" s="17"/>
      <c r="F8" s="2">
        <f>IF(AND(E6&lt;&gt;0,E6&gt;40),20,E6-20)</f>
        <v>20</v>
      </c>
      <c r="G8" s="2">
        <v>4800</v>
      </c>
      <c r="H8" s="2">
        <f t="shared" ref="H8:H10" si="0">F8*G8</f>
        <v>96000</v>
      </c>
      <c r="J8" s="6">
        <f>IF(AND(E6&lt;&gt;0,E6&gt;40),20,E6-20)*4800</f>
        <v>96000</v>
      </c>
    </row>
    <row r="9" spans="2:11">
      <c r="B9" s="13"/>
      <c r="C9" s="13"/>
      <c r="D9" s="16"/>
      <c r="E9" s="17"/>
      <c r="F9" s="2">
        <f>IF(AND(E6&lt;&gt;0,E6&gt;50),30,E6-50)</f>
        <v>30</v>
      </c>
      <c r="G9" s="2">
        <v>14400</v>
      </c>
      <c r="H9" s="2">
        <f t="shared" si="0"/>
        <v>432000</v>
      </c>
      <c r="J9" s="6">
        <f>IF(AND(E6&lt;&gt;0,E6&gt;50),30,E6-50)*14400</f>
        <v>432000</v>
      </c>
    </row>
    <row r="10" spans="2:11">
      <c r="B10" s="13"/>
      <c r="C10" s="13"/>
      <c r="D10" s="16"/>
      <c r="E10" s="17"/>
      <c r="F10" s="2">
        <f>IF(AND(E6&lt;&gt;0,E6&gt;70),E6-70,"")</f>
        <v>216</v>
      </c>
      <c r="G10" s="2">
        <v>24000</v>
      </c>
      <c r="H10" s="2">
        <f t="shared" si="0"/>
        <v>5184000</v>
      </c>
      <c r="J10" s="6">
        <f>IF(AND(E6&lt;&gt;0,E6&gt;70),E6-70,"")*24000</f>
        <v>5184000</v>
      </c>
    </row>
    <row r="11" spans="2:11">
      <c r="B11" s="13" t="s">
        <v>8</v>
      </c>
      <c r="C11" s="13"/>
      <c r="D11" s="13"/>
      <c r="E11" s="13"/>
      <c r="F11" s="13"/>
      <c r="G11" s="13"/>
      <c r="H11" s="7">
        <f>SUM(H6:H10)</f>
        <v>5722800</v>
      </c>
      <c r="J11" s="9">
        <f>SUM(J6:J10)</f>
        <v>5722800</v>
      </c>
      <c r="K11" s="21">
        <f>SUMPRODUCT((F6:F10)*(G6:G10))</f>
        <v>5722800</v>
      </c>
    </row>
    <row r="13" spans="2:11">
      <c r="B13" s="13" t="s">
        <v>3</v>
      </c>
      <c r="C13" s="1" t="s">
        <v>4</v>
      </c>
      <c r="D13" s="1" t="s">
        <v>5</v>
      </c>
      <c r="E13" s="2" t="s">
        <v>6</v>
      </c>
      <c r="F13" s="2" t="s">
        <v>7</v>
      </c>
      <c r="G13" s="2" t="s">
        <v>1</v>
      </c>
      <c r="H13" s="2" t="s">
        <v>2</v>
      </c>
    </row>
    <row r="14" spans="2:11">
      <c r="B14" s="13"/>
      <c r="C14" s="14">
        <v>43289</v>
      </c>
      <c r="D14" s="15">
        <v>43554</v>
      </c>
      <c r="E14" s="17">
        <f>D14-C14</f>
        <v>265</v>
      </c>
      <c r="F14" s="2">
        <f>IF(AND(E14&lt;&gt;0,E14&gt;=11),11,E14-11)</f>
        <v>11</v>
      </c>
      <c r="G14" s="2">
        <v>0</v>
      </c>
      <c r="H14" s="2">
        <f>F14*G14</f>
        <v>0</v>
      </c>
    </row>
    <row r="15" spans="2:11">
      <c r="B15" s="13"/>
      <c r="C15" s="13"/>
      <c r="D15" s="16"/>
      <c r="E15" s="17"/>
      <c r="F15" s="2">
        <f>IF(AND(E14&lt;&gt;0,E14&gt;20),9,E14-11)</f>
        <v>9</v>
      </c>
      <c r="G15" s="2">
        <v>600</v>
      </c>
      <c r="H15" s="2">
        <f t="shared" ref="H15:H18" si="1">F15*G15</f>
        <v>5400</v>
      </c>
    </row>
    <row r="16" spans="2:11">
      <c r="B16" s="13"/>
      <c r="C16" s="13"/>
      <c r="D16" s="16"/>
      <c r="E16" s="17"/>
      <c r="F16" s="2">
        <f>IF(AND(E14&lt;&gt;0,E14&gt;40),20,E14-20)</f>
        <v>20</v>
      </c>
      <c r="G16" s="2">
        <v>2400</v>
      </c>
      <c r="H16" s="2">
        <f t="shared" si="1"/>
        <v>48000</v>
      </c>
    </row>
    <row r="17" spans="2:8">
      <c r="B17" s="13"/>
      <c r="C17" s="13"/>
      <c r="D17" s="16"/>
      <c r="E17" s="17"/>
      <c r="F17" s="2">
        <f>IF(AND(E14&lt;&gt;0,E14&gt;50),30,E14-50)</f>
        <v>30</v>
      </c>
      <c r="G17" s="2">
        <v>7200</v>
      </c>
      <c r="H17" s="2">
        <f t="shared" si="1"/>
        <v>216000</v>
      </c>
    </row>
    <row r="18" spans="2:8">
      <c r="B18" s="13"/>
      <c r="C18" s="13"/>
      <c r="D18" s="16"/>
      <c r="E18" s="17"/>
      <c r="F18" s="2">
        <f>IF(AND(E14&lt;&gt;0,E14&gt;70),E14-70,"")</f>
        <v>195</v>
      </c>
      <c r="G18" s="2">
        <v>12000</v>
      </c>
      <c r="H18" s="2">
        <f t="shared" si="1"/>
        <v>2340000</v>
      </c>
    </row>
    <row r="19" spans="2:8">
      <c r="B19" s="13" t="s">
        <v>8</v>
      </c>
      <c r="C19" s="13"/>
      <c r="D19" s="13"/>
      <c r="E19" s="13"/>
      <c r="F19" s="13"/>
      <c r="G19" s="13"/>
      <c r="H19" s="7">
        <f>SUM(H14:H18)</f>
        <v>2609400</v>
      </c>
    </row>
    <row r="22" spans="2:8">
      <c r="B22" s="8" t="s">
        <v>10</v>
      </c>
    </row>
    <row r="24" spans="2:8">
      <c r="B24" s="13" t="s">
        <v>0</v>
      </c>
      <c r="C24" s="1" t="s">
        <v>4</v>
      </c>
      <c r="D24" s="1" t="s">
        <v>5</v>
      </c>
      <c r="E24" s="2" t="s">
        <v>6</v>
      </c>
      <c r="F24" s="2" t="s">
        <v>7</v>
      </c>
      <c r="G24" s="2" t="s">
        <v>1</v>
      </c>
      <c r="H24" s="2" t="s">
        <v>2</v>
      </c>
    </row>
    <row r="25" spans="2:8">
      <c r="B25" s="13"/>
      <c r="C25" s="14">
        <v>43289</v>
      </c>
      <c r="D25" s="15">
        <v>43554</v>
      </c>
      <c r="E25" s="17">
        <v>286</v>
      </c>
      <c r="F25" s="2">
        <f>IF(AND(E25&lt;&gt;0,E25&gt;=11),11,E25-11)</f>
        <v>11</v>
      </c>
      <c r="G25" s="2">
        <v>0</v>
      </c>
      <c r="H25" s="2">
        <f>F25*G25</f>
        <v>0</v>
      </c>
    </row>
    <row r="26" spans="2:8">
      <c r="B26" s="13"/>
      <c r="C26" s="13"/>
      <c r="D26" s="16"/>
      <c r="E26" s="17"/>
      <c r="F26" s="2">
        <f>IF(AND(E25&lt;&gt;0,E25&gt;21),10,E25-11)</f>
        <v>10</v>
      </c>
      <c r="G26" s="2">
        <v>11600</v>
      </c>
      <c r="H26" s="2">
        <f t="shared" ref="H26:H27" si="2">F26*G26</f>
        <v>116000</v>
      </c>
    </row>
    <row r="27" spans="2:8">
      <c r="B27" s="13"/>
      <c r="C27" s="13"/>
      <c r="D27" s="16"/>
      <c r="E27" s="17"/>
      <c r="F27" s="2">
        <f>IF(AND(E25&lt;&gt;0,E25&gt;10),E25-21,"")</f>
        <v>265</v>
      </c>
      <c r="G27" s="2">
        <v>21200</v>
      </c>
      <c r="H27" s="2">
        <f t="shared" si="2"/>
        <v>5618000</v>
      </c>
    </row>
    <row r="28" spans="2:8">
      <c r="B28" s="10" t="s">
        <v>8</v>
      </c>
      <c r="C28" s="11"/>
      <c r="D28" s="11"/>
      <c r="E28" s="11"/>
      <c r="F28" s="11"/>
      <c r="G28" s="12"/>
      <c r="H28" s="7">
        <v>5722800</v>
      </c>
    </row>
    <row r="30" spans="2:8">
      <c r="B30" s="18" t="s">
        <v>3</v>
      </c>
      <c r="C30" s="1" t="s">
        <v>4</v>
      </c>
      <c r="D30" s="1" t="s">
        <v>5</v>
      </c>
      <c r="E30" s="2" t="s">
        <v>6</v>
      </c>
      <c r="F30" s="2" t="s">
        <v>7</v>
      </c>
      <c r="G30" s="2" t="s">
        <v>1</v>
      </c>
      <c r="H30" s="2" t="s">
        <v>2</v>
      </c>
    </row>
    <row r="31" spans="2:8">
      <c r="B31" s="19"/>
      <c r="C31" s="14">
        <v>43289</v>
      </c>
      <c r="D31" s="15">
        <v>43554</v>
      </c>
      <c r="E31" s="17">
        <f>D31-C31</f>
        <v>265</v>
      </c>
      <c r="F31" s="2">
        <f>IF(AND(E31&lt;&gt;0,E31&gt;=11),11,E31-11)</f>
        <v>11</v>
      </c>
      <c r="G31" s="2">
        <v>0</v>
      </c>
      <c r="H31" s="2">
        <f>F31*G31</f>
        <v>0</v>
      </c>
    </row>
    <row r="32" spans="2:8">
      <c r="B32" s="19"/>
      <c r="C32" s="13"/>
      <c r="D32" s="16"/>
      <c r="E32" s="17"/>
      <c r="F32" s="2">
        <f>IF(AND(E31&lt;&gt;0,E31&gt;21),10,E31-11)</f>
        <v>10</v>
      </c>
      <c r="G32" s="2">
        <v>5800</v>
      </c>
      <c r="H32" s="2">
        <f t="shared" ref="H32:H33" si="3">F32*G32</f>
        <v>58000</v>
      </c>
    </row>
    <row r="33" spans="2:8">
      <c r="B33" s="20"/>
      <c r="C33" s="13"/>
      <c r="D33" s="16"/>
      <c r="E33" s="17"/>
      <c r="F33" s="2">
        <f>IF(AND(E31&lt;&gt;0,E31&gt;10),E31-21,"")</f>
        <v>244</v>
      </c>
      <c r="G33" s="2">
        <v>10600</v>
      </c>
      <c r="H33" s="2">
        <f t="shared" si="3"/>
        <v>2586400</v>
      </c>
    </row>
    <row r="34" spans="2:8">
      <c r="B34" s="10" t="s">
        <v>8</v>
      </c>
      <c r="C34" s="11"/>
      <c r="D34" s="11"/>
      <c r="E34" s="11"/>
      <c r="F34" s="11"/>
      <c r="G34" s="12"/>
      <c r="H34" s="7">
        <f>SUM(H31:H33)</f>
        <v>2644400</v>
      </c>
    </row>
  </sheetData>
  <mergeCells count="20">
    <mergeCell ref="B13:B18"/>
    <mergeCell ref="C14:C18"/>
    <mergeCell ref="D14:D18"/>
    <mergeCell ref="E14:E18"/>
    <mergeCell ref="B19:G19"/>
    <mergeCell ref="B5:B10"/>
    <mergeCell ref="C6:C10"/>
    <mergeCell ref="D6:D10"/>
    <mergeCell ref="E6:E10"/>
    <mergeCell ref="B11:G11"/>
    <mergeCell ref="B34:G34"/>
    <mergeCell ref="B28:G28"/>
    <mergeCell ref="B24:B27"/>
    <mergeCell ref="C25:C27"/>
    <mergeCell ref="D25:D27"/>
    <mergeCell ref="E25:E27"/>
    <mergeCell ref="B30:B33"/>
    <mergeCell ref="C31:C33"/>
    <mergeCell ref="D31:D33"/>
    <mergeCell ref="E31:E33"/>
  </mergeCells>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Aristide Nguime Mbome</dc:creator>
  <cp:lastModifiedBy>DjiDji</cp:lastModifiedBy>
  <dcterms:created xsi:type="dcterms:W3CDTF">2019-08-06T15:21:42Z</dcterms:created>
  <dcterms:modified xsi:type="dcterms:W3CDTF">2019-08-11T09:29:43Z</dcterms:modified>
</cp:coreProperties>
</file>