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C2B042E-8ABD-416A-8085-1983A31E0554}" xr6:coauthVersionLast="32" xr6:coauthVersionMax="32" xr10:uidLastSave="{00000000-0000-0000-0000-000000000000}"/>
  <bookViews>
    <workbookView xWindow="0" yWindow="600" windowWidth="18960" windowHeight="9750" tabRatio="898" xr2:uid="{00000000-000D-0000-FFFF-FFFF00000000}"/>
  </bookViews>
  <sheets>
    <sheet name="IRL Insee" sheetId="1" r:id="rId1"/>
  </sheets>
  <calcPr calcId="17901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" i="1" l="1"/>
  <c r="L4" i="1"/>
  <c r="M4" i="1"/>
  <c r="L5" i="1"/>
  <c r="M5" i="1"/>
  <c r="L6" i="1"/>
  <c r="M6" i="1"/>
  <c r="M3" i="1"/>
  <c r="L7" i="1"/>
  <c r="L8" i="1"/>
  <c r="N8" i="1"/>
  <c r="N9" i="1"/>
  <c r="N10" i="1"/>
  <c r="N11" i="1"/>
  <c r="N12" i="1"/>
  <c r="N7" i="1"/>
  <c r="N3" i="1"/>
  <c r="N4" i="1"/>
  <c r="N5" i="1"/>
  <c r="N6" i="1"/>
  <c r="F7" i="1"/>
  <c r="F8" i="1"/>
  <c r="F9" i="1"/>
  <c r="F10" i="1"/>
  <c r="F11" i="1"/>
  <c r="F12" i="1"/>
  <c r="F13" i="1"/>
  <c r="F14" i="1"/>
  <c r="F15" i="1"/>
  <c r="F16" i="1"/>
  <c r="F17" i="1"/>
  <c r="F18" i="1"/>
  <c r="F30" i="1"/>
  <c r="F29" i="1"/>
  <c r="F28" i="1"/>
  <c r="F27" i="1"/>
  <c r="F26" i="1"/>
  <c r="F25" i="1"/>
  <c r="F24" i="1"/>
  <c r="F23" i="1"/>
  <c r="F22" i="1"/>
  <c r="F21" i="1"/>
  <c r="F20" i="1"/>
  <c r="I14" i="1"/>
  <c r="I10" i="1"/>
  <c r="I6" i="1"/>
  <c r="D8" i="1"/>
  <c r="D9" i="1"/>
  <c r="D10" i="1"/>
  <c r="D7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G8" i="1"/>
  <c r="G9" i="1"/>
  <c r="G10" i="1"/>
  <c r="G11" i="1"/>
  <c r="G12" i="1"/>
  <c r="G13" i="1"/>
  <c r="G14" i="1"/>
  <c r="G15" i="1"/>
  <c r="G16" i="1"/>
  <c r="G17" i="1"/>
  <c r="G18" i="1"/>
  <c r="F19" i="1"/>
  <c r="G19" i="1"/>
  <c r="G20" i="1"/>
  <c r="G21" i="1"/>
  <c r="G22" i="1"/>
  <c r="G23" i="1"/>
  <c r="G24" i="1"/>
  <c r="G25" i="1"/>
  <c r="G26" i="1"/>
  <c r="G27" i="1"/>
  <c r="G28" i="1"/>
  <c r="G29" i="1"/>
  <c r="G30" i="1"/>
  <c r="G7" i="1"/>
  <c r="I30" i="1"/>
  <c r="I26" i="1"/>
  <c r="I22" i="1"/>
  <c r="I18" i="1"/>
</calcChain>
</file>

<file path=xl/sharedStrings.xml><?xml version="1.0" encoding="utf-8"?>
<sst xmlns="http://schemas.openxmlformats.org/spreadsheetml/2006/main" count="48" uniqueCount="21">
  <si>
    <t>Indices Référence des loyers</t>
  </si>
  <si>
    <t>1° Trimestre</t>
  </si>
  <si>
    <t>2° Trimestre</t>
  </si>
  <si>
    <t>3° Trimestre</t>
  </si>
  <si>
    <t>4° Trimestre</t>
  </si>
  <si>
    <t>Indice</t>
  </si>
  <si>
    <t>Date Reactu 1</t>
  </si>
  <si>
    <t>Date Reactu 2</t>
  </si>
  <si>
    <t>Date Reactu 3</t>
  </si>
  <si>
    <t>Date Reactu 4</t>
  </si>
  <si>
    <t>Date Reactu 5</t>
  </si>
  <si>
    <t>Date Reactu 6</t>
  </si>
  <si>
    <t>Date Reactu 7</t>
  </si>
  <si>
    <t>Date Reactu 8</t>
  </si>
  <si>
    <t>Date Reactu 9</t>
  </si>
  <si>
    <t>Date Reactu 10</t>
  </si>
  <si>
    <t/>
  </si>
  <si>
    <t>Evo Indice &gt; %</t>
  </si>
  <si>
    <t>Loyer départ &gt;</t>
  </si>
  <si>
    <t>Date début Bail</t>
  </si>
  <si>
    <t>Date Fin Bail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</si>
</sst>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d/m/yy\ h:mm;@"/>
    <numFmt numFmtId="166" formatCode="[$-40C]d\-mmm\-yy;@"/>
  </numFmts>
  <fonts count="7" x14ac:knownFonts="1">
    <font>
      <sz val="1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i/>
      <u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4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0">
    <xf numFmtId="0" fontId="0" fillId="0" borderId="0" xfId="0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2" fontId="0" fillId="2" borderId="0" xfId="0" applyNumberForma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5" fillId="2" borderId="0" xfId="0" applyFont="1" applyFill="1" applyAlignment="1">
      <alignment vertical="center"/>
    </xf>
    <xf numFmtId="0" fontId="0" fillId="0" borderId="1" xfId="0" applyBorder="1" applyAlignment="1">
      <alignment vertical="center"/>
    </xf>
    <xf numFmtId="2" fontId="4" fillId="2" borderId="0" xfId="0" applyNumberFormat="1" applyFont="1" applyFill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0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6" xfId="0" applyBorder="1" applyAlignment="1">
      <alignment vertical="center"/>
    </xf>
    <xf numFmtId="2" fontId="0" fillId="0" borderId="6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0" fontId="0" fillId="2" borderId="8" xfId="0" applyNumberFormat="1" applyFill="1" applyBorder="1" applyAlignment="1">
      <alignment horizontal="center" vertical="center"/>
    </xf>
    <xf numFmtId="10" fontId="0" fillId="2" borderId="10" xfId="0" applyNumberForma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2" fontId="0" fillId="0" borderId="12" xfId="0" applyNumberForma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0" fontId="0" fillId="2" borderId="14" xfId="0" applyNumberFormat="1" applyFill="1" applyBorder="1" applyAlignment="1">
      <alignment horizontal="center" vertical="center"/>
    </xf>
    <xf numFmtId="14" fontId="0" fillId="0" borderId="15" xfId="0" applyNumberFormat="1" applyBorder="1" applyAlignment="1">
      <alignment vertical="center"/>
    </xf>
    <xf numFmtId="14" fontId="0" fillId="0" borderId="3" xfId="0" applyNumberFormat="1" applyBorder="1" applyAlignment="1">
      <alignment vertical="center"/>
    </xf>
    <xf numFmtId="14" fontId="0" fillId="0" borderId="16" xfId="0" applyNumberFormat="1" applyBorder="1" applyAlignment="1">
      <alignment vertical="center"/>
    </xf>
    <xf numFmtId="2" fontId="0" fillId="3" borderId="5" xfId="0" applyNumberFormat="1" applyFill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10" fontId="0" fillId="0" borderId="20" xfId="0" applyNumberFormat="1" applyBorder="1" applyAlignment="1">
      <alignment horizontal="center" vertical="center"/>
    </xf>
    <xf numFmtId="10" fontId="0" fillId="0" borderId="21" xfId="0" applyNumberFormat="1" applyBorder="1" applyAlignment="1">
      <alignment horizontal="center" vertical="center"/>
    </xf>
    <xf numFmtId="10" fontId="0" fillId="0" borderId="22" xfId="0" applyNumberFormat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1" fontId="0" fillId="4" borderId="25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vertical="center"/>
    </xf>
    <xf numFmtId="166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0" fontId="6" fillId="0" borderId="22" xfId="0" applyNumberFormat="1" applyFont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166" fontId="0" fillId="2" borderId="4" xfId="0" applyNumberForma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0" fontId="0" fillId="0" borderId="0" xfId="0" applyNumberFormat="1" applyAlignment="1">
      <alignment vertical="center"/>
    </xf>
  </cellXfs>
  <cellStyles count="14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P31"/>
  <sheetViews>
    <sheetView tabSelected="1" workbookViewId="0">
      <selection activeCell="M20" sqref="M20"/>
    </sheetView>
  </sheetViews>
  <sheetFormatPr baseColWidth="10" defaultColWidth="10.875" defaultRowHeight="15.75" x14ac:dyDescent="0.25"/>
  <cols>
    <col min="1" max="1" width="5.125" style="5" customWidth="1"/>
    <col min="2" max="2" width="5.125" style="5" bestFit="1" customWidth="1"/>
    <col min="3" max="3" width="10.875" style="5"/>
    <col min="4" max="4" width="10.375" style="5" customWidth="1"/>
    <col min="5" max="5" width="10.875" style="11"/>
    <col min="6" max="6" width="7.375" style="17" bestFit="1" customWidth="1"/>
    <col min="7" max="7" width="9.375" style="18" bestFit="1" customWidth="1"/>
    <col min="8" max="8" width="5.125" style="5" customWidth="1"/>
    <col min="9" max="9" width="13.875" style="5" bestFit="1" customWidth="1"/>
    <col min="10" max="10" width="4.125" style="5" customWidth="1"/>
    <col min="11" max="11" width="13.875" style="5" bestFit="1" customWidth="1"/>
    <col min="12" max="12" width="10.875" style="5"/>
    <col min="13" max="13" width="13.125" style="17" bestFit="1" customWidth="1"/>
    <col min="14" max="14" width="10.5" style="17" bestFit="1" customWidth="1"/>
    <col min="15" max="15" width="5.125" style="5" customWidth="1"/>
    <col min="16" max="16384" width="10.875" style="5"/>
  </cols>
  <sheetData>
    <row r="1" spans="1:16" s="2" customFormat="1" ht="19.5" thickBot="1" x14ac:dyDescent="0.3">
      <c r="A1" s="1"/>
      <c r="B1" s="1" t="s">
        <v>0</v>
      </c>
      <c r="C1" s="1"/>
      <c r="D1" s="1"/>
      <c r="E1" s="8"/>
      <c r="F1" s="12"/>
      <c r="G1" s="13"/>
      <c r="H1" s="1"/>
      <c r="I1" s="1"/>
      <c r="J1" s="1"/>
      <c r="K1" s="1"/>
      <c r="L1" s="1"/>
      <c r="M1" s="1"/>
      <c r="N1" s="1"/>
      <c r="O1" s="1"/>
    </row>
    <row r="2" spans="1:16" ht="15" customHeight="1" thickBot="1" x14ac:dyDescent="0.3">
      <c r="A2" s="1"/>
      <c r="B2" s="1"/>
      <c r="C2" s="3"/>
      <c r="D2" s="3"/>
      <c r="E2" s="31" t="s">
        <v>5</v>
      </c>
      <c r="F2" s="54" t="s">
        <v>17</v>
      </c>
      <c r="G2" s="55"/>
      <c r="H2" s="4"/>
      <c r="I2" s="1"/>
      <c r="J2" s="4"/>
      <c r="K2" s="48" t="s">
        <v>19</v>
      </c>
      <c r="L2" s="49">
        <v>41658</v>
      </c>
      <c r="M2" s="45" t="s">
        <v>18</v>
      </c>
      <c r="N2" s="46">
        <v>821</v>
      </c>
      <c r="O2" s="1"/>
    </row>
    <row r="3" spans="1:16" ht="15" customHeight="1" x14ac:dyDescent="0.25">
      <c r="A3" s="6"/>
      <c r="B3" s="51">
        <v>2014</v>
      </c>
      <c r="C3" s="19" t="s">
        <v>1</v>
      </c>
      <c r="D3" s="28">
        <v>41640</v>
      </c>
      <c r="E3" s="32">
        <v>125</v>
      </c>
      <c r="F3" s="21"/>
      <c r="G3" s="22"/>
      <c r="H3" s="4"/>
      <c r="I3" s="38">
        <v>2014</v>
      </c>
      <c r="J3" s="4"/>
      <c r="K3" s="7" t="s">
        <v>6</v>
      </c>
      <c r="L3" s="41">
        <f>IF(OR(L$13="0",AND($X15&lt;&gt;"",EDATE(L2,12)&gt;$X15)),"",EDATE(L2,12))</f>
        <v>42023</v>
      </c>
      <c r="M3" s="44">
        <f>VLOOKUP(L3,$D$3:$G$30,4,1)</f>
        <v>1.517693106478135E-3</v>
      </c>
      <c r="N3" s="43">
        <f>IF(M3="","",(N2*M3)+N2)</f>
        <v>822.24602604041854</v>
      </c>
      <c r="O3" s="1"/>
      <c r="P3" s="59"/>
    </row>
    <row r="4" spans="1:16" ht="15" customHeight="1" x14ac:dyDescent="0.25">
      <c r="A4" s="1"/>
      <c r="B4" s="52"/>
      <c r="C4" s="7" t="s">
        <v>2</v>
      </c>
      <c r="D4" s="29">
        <v>41730</v>
      </c>
      <c r="E4" s="33">
        <v>125.15</v>
      </c>
      <c r="F4" s="14"/>
      <c r="G4" s="23"/>
      <c r="H4" s="4"/>
      <c r="I4" s="39">
        <v>41640</v>
      </c>
      <c r="J4" s="4"/>
      <c r="K4" s="7" t="s">
        <v>7</v>
      </c>
      <c r="L4" s="41">
        <f ca="1">IF(OR(L3="",L3&gt;TODAY()),"",IF(AND($X16&lt;&gt;"",EDATE(L3,12)&gt;$X16),"",EDATE(L3,12)))</f>
        <v>42388</v>
      </c>
      <c r="M4" s="44">
        <f t="shared" ref="M4:M6" ca="1" si="0">VLOOKUP(L4,$D$3:$G$30,4,1)</f>
        <v>8.4745762711864996E-3</v>
      </c>
      <c r="N4" s="43">
        <f ca="1">IF(M4="","",(N3*M4)+N3)</f>
        <v>829.21421270177802</v>
      </c>
      <c r="O4" s="1"/>
      <c r="P4" s="59"/>
    </row>
    <row r="5" spans="1:16" ht="15" customHeight="1" x14ac:dyDescent="0.25">
      <c r="A5" s="1"/>
      <c r="B5" s="52"/>
      <c r="C5" s="7" t="s">
        <v>3</v>
      </c>
      <c r="D5" s="29">
        <v>41821</v>
      </c>
      <c r="E5" s="33">
        <v>125.24</v>
      </c>
      <c r="F5" s="14"/>
      <c r="G5" s="23"/>
      <c r="H5" s="4"/>
      <c r="I5" s="39">
        <v>42004.999305555553</v>
      </c>
      <c r="J5" s="4"/>
      <c r="K5" s="7" t="s">
        <v>8</v>
      </c>
      <c r="L5" s="41">
        <f t="shared" ref="L5:L8" ca="1" si="1">IF(OR(L4="",L4&gt;TODAY()),"",IF(AND($X17&lt;&gt;"",EDATE(L4,12)&gt;$X17),"",EDATE(L4,12)))</f>
        <v>42754</v>
      </c>
      <c r="M5" s="44">
        <f t="shared" ca="1" si="0"/>
        <v>0</v>
      </c>
      <c r="N5" s="43">
        <f ca="1">IF(M5="","",(N4*M5)+N4)</f>
        <v>829.21421270177802</v>
      </c>
      <c r="O5" s="1"/>
      <c r="P5" s="59"/>
    </row>
    <row r="6" spans="1:16" ht="15" customHeight="1" thickBot="1" x14ac:dyDescent="0.3">
      <c r="A6" s="1"/>
      <c r="B6" s="53"/>
      <c r="C6" s="24" t="s">
        <v>4</v>
      </c>
      <c r="D6" s="30">
        <v>41913</v>
      </c>
      <c r="E6" s="34">
        <v>125.29</v>
      </c>
      <c r="F6" s="26"/>
      <c r="G6" s="27"/>
      <c r="H6" s="4"/>
      <c r="I6" s="40">
        <f>I5-I4</f>
        <v>364.99930555555329</v>
      </c>
      <c r="J6" s="4"/>
      <c r="K6" s="7" t="s">
        <v>9</v>
      </c>
      <c r="L6" s="41">
        <f t="shared" ca="1" si="1"/>
        <v>43119</v>
      </c>
      <c r="M6" s="44">
        <f t="shared" ca="1" si="0"/>
        <v>1.0375727086935963E-2</v>
      </c>
      <c r="N6" s="43">
        <f ca="1">IF(M6="","",(N5*M6)+N5)</f>
        <v>837.8179130693801</v>
      </c>
      <c r="O6" s="1"/>
      <c r="P6" s="59"/>
    </row>
    <row r="7" spans="1:16" ht="15" customHeight="1" x14ac:dyDescent="0.25">
      <c r="A7" s="6"/>
      <c r="B7" s="56">
        <v>2015</v>
      </c>
      <c r="C7" s="19" t="s">
        <v>1</v>
      </c>
      <c r="D7" s="28">
        <f>EDATE(D3,12)</f>
        <v>42005</v>
      </c>
      <c r="E7" s="32">
        <v>125.19</v>
      </c>
      <c r="F7" s="20">
        <f t="shared" ref="F7:F19" si="2">E7-E3</f>
        <v>0.18999999999999773</v>
      </c>
      <c r="G7" s="47">
        <f>IF(F7/E7&lt;0,0,F7/E7)</f>
        <v>1.517693106478135E-3</v>
      </c>
      <c r="H7" s="4"/>
      <c r="I7" s="38">
        <v>2015</v>
      </c>
      <c r="J7" s="4"/>
      <c r="K7" s="7" t="s">
        <v>10</v>
      </c>
      <c r="L7" s="41">
        <f t="shared" ca="1" si="1"/>
        <v>43484</v>
      </c>
      <c r="M7" s="42"/>
      <c r="N7" s="43" t="str">
        <f>IF(M7="","",(N6*M7)+N6)</f>
        <v/>
      </c>
      <c r="O7" s="1"/>
    </row>
    <row r="8" spans="1:16" ht="15" customHeight="1" x14ac:dyDescent="0.25">
      <c r="A8" s="4"/>
      <c r="B8" s="57"/>
      <c r="C8" s="7" t="s">
        <v>2</v>
      </c>
      <c r="D8" s="29">
        <f t="shared" ref="D8:D30" si="3">EDATE(D4,12)</f>
        <v>42095</v>
      </c>
      <c r="E8" s="33">
        <v>125.25</v>
      </c>
      <c r="F8" s="9">
        <f t="shared" si="2"/>
        <v>9.9999999999994316E-2</v>
      </c>
      <c r="G8" s="35">
        <f t="shared" ref="G8:G30" si="4">IF(F8/E8&lt;0,0,F8/E8)</f>
        <v>7.9840319361272909E-4</v>
      </c>
      <c r="H8" s="4"/>
      <c r="I8" s="39">
        <v>42005</v>
      </c>
      <c r="J8" s="4"/>
      <c r="K8" s="7" t="s">
        <v>11</v>
      </c>
      <c r="L8" s="41" t="str">
        <f t="shared" ca="1" si="1"/>
        <v/>
      </c>
      <c r="M8" s="42"/>
      <c r="N8" s="43" t="str">
        <f t="shared" ref="N8:N12" si="5">IF(M8="","",(N7*M8)+N7)</f>
        <v/>
      </c>
      <c r="O8" s="1"/>
    </row>
    <row r="9" spans="1:16" ht="15" customHeight="1" x14ac:dyDescent="0.25">
      <c r="A9" s="4"/>
      <c r="B9" s="57"/>
      <c r="C9" s="7" t="s">
        <v>3</v>
      </c>
      <c r="D9" s="29">
        <f t="shared" si="3"/>
        <v>42186</v>
      </c>
      <c r="E9" s="33">
        <v>125.26</v>
      </c>
      <c r="F9" s="9">
        <f t="shared" si="2"/>
        <v>2.0000000000010232E-2</v>
      </c>
      <c r="G9" s="35">
        <f t="shared" si="4"/>
        <v>1.5966789078724437E-4</v>
      </c>
      <c r="H9" s="4"/>
      <c r="I9" s="39">
        <v>42369.999305555553</v>
      </c>
      <c r="J9" s="4"/>
      <c r="K9" s="7" t="s">
        <v>12</v>
      </c>
      <c r="L9" s="41" t="s">
        <v>16</v>
      </c>
      <c r="M9" s="42"/>
      <c r="N9" s="43" t="str">
        <f t="shared" si="5"/>
        <v/>
      </c>
      <c r="O9" s="1"/>
    </row>
    <row r="10" spans="1:16" ht="15" customHeight="1" thickBot="1" x14ac:dyDescent="0.3">
      <c r="A10" s="4"/>
      <c r="B10" s="58"/>
      <c r="C10" s="24" t="s">
        <v>4</v>
      </c>
      <c r="D10" s="30">
        <f t="shared" si="3"/>
        <v>42278</v>
      </c>
      <c r="E10" s="34">
        <v>125.28</v>
      </c>
      <c r="F10" s="25">
        <f t="shared" si="2"/>
        <v>-1.0000000000005116E-2</v>
      </c>
      <c r="G10" s="36">
        <f t="shared" si="4"/>
        <v>0</v>
      </c>
      <c r="H10" s="4"/>
      <c r="I10" s="40">
        <f>I9-I8</f>
        <v>364.99930555555329</v>
      </c>
      <c r="J10" s="4"/>
      <c r="K10" s="7" t="s">
        <v>13</v>
      </c>
      <c r="L10" s="41" t="s">
        <v>16</v>
      </c>
      <c r="M10" s="42"/>
      <c r="N10" s="43" t="str">
        <f t="shared" si="5"/>
        <v/>
      </c>
      <c r="O10" s="1"/>
    </row>
    <row r="11" spans="1:16" ht="15" customHeight="1" x14ac:dyDescent="0.25">
      <c r="A11" s="6"/>
      <c r="B11" s="56">
        <v>2106</v>
      </c>
      <c r="C11" s="19" t="s">
        <v>1</v>
      </c>
      <c r="D11" s="28">
        <f t="shared" si="3"/>
        <v>42370</v>
      </c>
      <c r="E11" s="32">
        <v>126.26</v>
      </c>
      <c r="F11" s="20">
        <f t="shared" si="2"/>
        <v>1.0700000000000074</v>
      </c>
      <c r="G11" s="47">
        <f t="shared" si="4"/>
        <v>8.4745762711864996E-3</v>
      </c>
      <c r="H11" s="4"/>
      <c r="I11" s="38">
        <v>2016</v>
      </c>
      <c r="J11" s="4"/>
      <c r="K11" s="7" t="s">
        <v>14</v>
      </c>
      <c r="L11" s="41" t="s">
        <v>16</v>
      </c>
      <c r="M11" s="42"/>
      <c r="N11" s="43" t="str">
        <f t="shared" si="5"/>
        <v/>
      </c>
      <c r="O11" s="1"/>
    </row>
    <row r="12" spans="1:16" ht="15" customHeight="1" x14ac:dyDescent="0.25">
      <c r="A12" s="4"/>
      <c r="B12" s="57"/>
      <c r="C12" s="7" t="s">
        <v>2</v>
      </c>
      <c r="D12" s="29">
        <f t="shared" si="3"/>
        <v>42461</v>
      </c>
      <c r="E12" s="33">
        <v>125.25</v>
      </c>
      <c r="F12" s="9">
        <f t="shared" si="2"/>
        <v>0</v>
      </c>
      <c r="G12" s="35">
        <f t="shared" si="4"/>
        <v>0</v>
      </c>
      <c r="H12" s="4"/>
      <c r="I12" s="39">
        <v>42370</v>
      </c>
      <c r="J12" s="4"/>
      <c r="K12" s="7" t="s">
        <v>15</v>
      </c>
      <c r="L12" s="41" t="s">
        <v>16</v>
      </c>
      <c r="M12" s="42"/>
      <c r="N12" s="43" t="str">
        <f t="shared" si="5"/>
        <v/>
      </c>
      <c r="O12" s="1"/>
    </row>
    <row r="13" spans="1:16" ht="15" customHeight="1" x14ac:dyDescent="0.25">
      <c r="A13" s="4"/>
      <c r="B13" s="57"/>
      <c r="C13" s="7" t="s">
        <v>3</v>
      </c>
      <c r="D13" s="29">
        <f t="shared" si="3"/>
        <v>42552</v>
      </c>
      <c r="E13" s="33">
        <v>125.33</v>
      </c>
      <c r="F13" s="9">
        <f t="shared" si="2"/>
        <v>6.9999999999993179E-2</v>
      </c>
      <c r="G13" s="35">
        <f t="shared" si="4"/>
        <v>5.5852549269921946E-4</v>
      </c>
      <c r="H13" s="4"/>
      <c r="I13" s="39">
        <v>42735.999305555553</v>
      </c>
      <c r="J13" s="4"/>
      <c r="K13" s="48" t="s">
        <v>20</v>
      </c>
      <c r="L13" s="50"/>
      <c r="M13" s="1"/>
      <c r="N13" s="1"/>
      <c r="O13" s="1"/>
    </row>
    <row r="14" spans="1:16" ht="15" customHeight="1" thickBot="1" x14ac:dyDescent="0.3">
      <c r="A14" s="4"/>
      <c r="B14" s="58"/>
      <c r="C14" s="24" t="s">
        <v>4</v>
      </c>
      <c r="D14" s="30">
        <f t="shared" si="3"/>
        <v>42644</v>
      </c>
      <c r="E14" s="34">
        <v>125.5</v>
      </c>
      <c r="F14" s="25">
        <f t="shared" si="2"/>
        <v>0.21999999999999886</v>
      </c>
      <c r="G14" s="36">
        <f t="shared" si="4"/>
        <v>1.7529880478087559E-3</v>
      </c>
      <c r="H14" s="4"/>
      <c r="I14" s="40">
        <f>I13-I12</f>
        <v>365.99930555555329</v>
      </c>
      <c r="J14" s="4"/>
      <c r="K14" s="1"/>
      <c r="L14" s="1"/>
      <c r="M14" s="1"/>
      <c r="N14" s="1"/>
      <c r="O14" s="1"/>
    </row>
    <row r="15" spans="1:16" ht="15" customHeight="1" x14ac:dyDescent="0.25">
      <c r="A15" s="6"/>
      <c r="B15" s="56">
        <v>2107</v>
      </c>
      <c r="C15" s="19" t="s">
        <v>1</v>
      </c>
      <c r="D15" s="28">
        <f t="shared" si="3"/>
        <v>42736</v>
      </c>
      <c r="E15" s="32">
        <v>125.9</v>
      </c>
      <c r="F15" s="20">
        <f t="shared" si="2"/>
        <v>-0.35999999999999943</v>
      </c>
      <c r="G15" s="47">
        <f t="shared" si="4"/>
        <v>0</v>
      </c>
      <c r="H15" s="4"/>
      <c r="I15" s="38">
        <v>2017</v>
      </c>
      <c r="J15" s="4"/>
      <c r="K15" s="1"/>
      <c r="L15" s="1"/>
      <c r="M15" s="1"/>
      <c r="N15" s="1"/>
      <c r="O15" s="1"/>
    </row>
    <row r="16" spans="1:16" ht="15" customHeight="1" x14ac:dyDescent="0.25">
      <c r="A16" s="4"/>
      <c r="B16" s="57"/>
      <c r="C16" s="7" t="s">
        <v>2</v>
      </c>
      <c r="D16" s="29">
        <f t="shared" si="3"/>
        <v>42826</v>
      </c>
      <c r="E16" s="33">
        <v>126.19</v>
      </c>
      <c r="F16" s="9">
        <f t="shared" si="2"/>
        <v>0.93999999999999773</v>
      </c>
      <c r="G16" s="35">
        <f t="shared" si="4"/>
        <v>7.4490847135272034E-3</v>
      </c>
      <c r="H16" s="4"/>
      <c r="I16" s="39">
        <v>42736</v>
      </c>
      <c r="J16" s="4"/>
      <c r="K16" s="1"/>
      <c r="L16" s="1"/>
      <c r="M16" s="1"/>
      <c r="N16" s="1"/>
      <c r="O16" s="1"/>
    </row>
    <row r="17" spans="1:15" ht="15" customHeight="1" x14ac:dyDescent="0.25">
      <c r="A17" s="4"/>
      <c r="B17" s="57"/>
      <c r="C17" s="7" t="s">
        <v>3</v>
      </c>
      <c r="D17" s="29">
        <f t="shared" si="3"/>
        <v>42917</v>
      </c>
      <c r="E17" s="33">
        <v>126.46</v>
      </c>
      <c r="F17" s="9">
        <f t="shared" si="2"/>
        <v>1.1299999999999955</v>
      </c>
      <c r="G17" s="35">
        <f t="shared" si="4"/>
        <v>8.9356318203384112E-3</v>
      </c>
      <c r="H17" s="4"/>
      <c r="I17" s="39">
        <v>43100.999305555553</v>
      </c>
      <c r="J17" s="4"/>
      <c r="K17" s="1"/>
      <c r="L17" s="1"/>
      <c r="M17" s="1"/>
      <c r="N17" s="1"/>
      <c r="O17" s="1"/>
    </row>
    <row r="18" spans="1:15" ht="15" customHeight="1" thickBot="1" x14ac:dyDescent="0.3">
      <c r="A18" s="4"/>
      <c r="B18" s="58"/>
      <c r="C18" s="24" t="s">
        <v>4</v>
      </c>
      <c r="D18" s="30">
        <f t="shared" si="3"/>
        <v>43009</v>
      </c>
      <c r="E18" s="34">
        <v>126.82</v>
      </c>
      <c r="F18" s="25">
        <f t="shared" si="2"/>
        <v>1.3199999999999932</v>
      </c>
      <c r="G18" s="36">
        <f t="shared" si="4"/>
        <v>1.0408452925406033E-2</v>
      </c>
      <c r="H18" s="4"/>
      <c r="I18" s="40">
        <f>I17-I16</f>
        <v>364.99930555555329</v>
      </c>
      <c r="J18" s="4"/>
      <c r="K18" s="1"/>
      <c r="L18" s="1"/>
      <c r="M18" s="1"/>
      <c r="N18" s="1"/>
      <c r="O18" s="1"/>
    </row>
    <row r="19" spans="1:15" ht="15" customHeight="1" x14ac:dyDescent="0.25">
      <c r="A19" s="6"/>
      <c r="B19" s="56">
        <v>2018</v>
      </c>
      <c r="C19" s="19" t="s">
        <v>1</v>
      </c>
      <c r="D19" s="28">
        <f t="shared" si="3"/>
        <v>43101</v>
      </c>
      <c r="E19" s="32">
        <v>127.22</v>
      </c>
      <c r="F19" s="20">
        <f t="shared" si="2"/>
        <v>1.3199999999999932</v>
      </c>
      <c r="G19" s="47">
        <f t="shared" si="4"/>
        <v>1.0375727086935963E-2</v>
      </c>
      <c r="H19" s="4"/>
      <c r="I19" s="38">
        <v>2018</v>
      </c>
      <c r="J19" s="4"/>
      <c r="K19" s="1"/>
      <c r="L19" s="1"/>
      <c r="M19" s="1"/>
      <c r="N19" s="1"/>
      <c r="O19" s="1"/>
    </row>
    <row r="20" spans="1:15" ht="15" customHeight="1" x14ac:dyDescent="0.25">
      <c r="A20" s="4"/>
      <c r="B20" s="57"/>
      <c r="C20" s="7" t="s">
        <v>2</v>
      </c>
      <c r="D20" s="29">
        <f t="shared" si="3"/>
        <v>43191</v>
      </c>
      <c r="E20" s="33"/>
      <c r="F20" s="9" t="str">
        <f>IF(E20=0,"",E20-E16)</f>
        <v/>
      </c>
      <c r="G20" s="35" t="e">
        <f t="shared" si="4"/>
        <v>#VALUE!</v>
      </c>
      <c r="H20" s="4"/>
      <c r="I20" s="39">
        <v>43101</v>
      </c>
      <c r="J20" s="4"/>
      <c r="K20" s="1"/>
      <c r="L20" s="1"/>
      <c r="M20" s="1"/>
      <c r="N20" s="1"/>
      <c r="O20" s="1"/>
    </row>
    <row r="21" spans="1:15" ht="15" customHeight="1" x14ac:dyDescent="0.25">
      <c r="A21" s="4"/>
      <c r="B21" s="57"/>
      <c r="C21" s="7" t="s">
        <v>3</v>
      </c>
      <c r="D21" s="29">
        <f t="shared" si="3"/>
        <v>43282</v>
      </c>
      <c r="E21" s="33"/>
      <c r="F21" s="9" t="str">
        <f t="shared" ref="F21:F30" si="6">IF(E21=0,"",E21-E17)</f>
        <v/>
      </c>
      <c r="G21" s="35" t="e">
        <f t="shared" si="4"/>
        <v>#VALUE!</v>
      </c>
      <c r="H21" s="4"/>
      <c r="I21" s="39">
        <v>43465.999305555553</v>
      </c>
      <c r="J21" s="4"/>
      <c r="K21" s="1"/>
      <c r="L21" s="1"/>
      <c r="M21" s="1"/>
      <c r="N21" s="1"/>
      <c r="O21" s="1"/>
    </row>
    <row r="22" spans="1:15" ht="15" customHeight="1" thickBot="1" x14ac:dyDescent="0.3">
      <c r="A22" s="4"/>
      <c r="B22" s="58"/>
      <c r="C22" s="24" t="s">
        <v>4</v>
      </c>
      <c r="D22" s="30">
        <f t="shared" si="3"/>
        <v>43374</v>
      </c>
      <c r="E22" s="34"/>
      <c r="F22" s="25" t="str">
        <f t="shared" si="6"/>
        <v/>
      </c>
      <c r="G22" s="36" t="e">
        <f t="shared" si="4"/>
        <v>#VALUE!</v>
      </c>
      <c r="H22" s="4"/>
      <c r="I22" s="40">
        <f>I21-I20</f>
        <v>364.99930555555329</v>
      </c>
      <c r="J22" s="4"/>
      <c r="K22" s="1"/>
      <c r="L22" s="1"/>
      <c r="M22" s="1"/>
      <c r="N22" s="1"/>
      <c r="O22" s="1"/>
    </row>
    <row r="23" spans="1:15" ht="15" customHeight="1" x14ac:dyDescent="0.25">
      <c r="A23" s="6"/>
      <c r="B23" s="56">
        <v>2019</v>
      </c>
      <c r="C23" s="19" t="s">
        <v>1</v>
      </c>
      <c r="D23" s="28">
        <f t="shared" si="3"/>
        <v>43466</v>
      </c>
      <c r="E23" s="32"/>
      <c r="F23" s="20" t="str">
        <f t="shared" si="6"/>
        <v/>
      </c>
      <c r="G23" s="37" t="e">
        <f t="shared" si="4"/>
        <v>#VALUE!</v>
      </c>
      <c r="H23" s="4"/>
      <c r="I23" s="38">
        <v>2019</v>
      </c>
      <c r="J23" s="4"/>
      <c r="K23" s="1"/>
      <c r="L23" s="1"/>
      <c r="M23" s="1"/>
      <c r="N23" s="1"/>
      <c r="O23" s="1"/>
    </row>
    <row r="24" spans="1:15" ht="15" customHeight="1" x14ac:dyDescent="0.25">
      <c r="A24" s="4"/>
      <c r="B24" s="57"/>
      <c r="C24" s="7" t="s">
        <v>2</v>
      </c>
      <c r="D24" s="29">
        <f t="shared" si="3"/>
        <v>43556</v>
      </c>
      <c r="E24" s="33"/>
      <c r="F24" s="9" t="str">
        <f t="shared" si="6"/>
        <v/>
      </c>
      <c r="G24" s="35" t="e">
        <f t="shared" si="4"/>
        <v>#VALUE!</v>
      </c>
      <c r="H24" s="4"/>
      <c r="I24" s="39">
        <v>43466</v>
      </c>
      <c r="J24" s="4"/>
      <c r="K24" s="1"/>
      <c r="L24" s="1"/>
      <c r="M24" s="1"/>
      <c r="N24" s="1"/>
      <c r="O24" s="1"/>
    </row>
    <row r="25" spans="1:15" ht="15" customHeight="1" x14ac:dyDescent="0.25">
      <c r="A25" s="4"/>
      <c r="B25" s="57"/>
      <c r="C25" s="7" t="s">
        <v>3</v>
      </c>
      <c r="D25" s="29">
        <f t="shared" si="3"/>
        <v>43647</v>
      </c>
      <c r="E25" s="33"/>
      <c r="F25" s="9" t="str">
        <f t="shared" si="6"/>
        <v/>
      </c>
      <c r="G25" s="35" t="e">
        <f t="shared" si="4"/>
        <v>#VALUE!</v>
      </c>
      <c r="H25" s="4"/>
      <c r="I25" s="39">
        <v>43830.999305555553</v>
      </c>
      <c r="J25" s="4"/>
      <c r="K25" s="1"/>
      <c r="L25" s="1"/>
      <c r="M25" s="1"/>
      <c r="N25" s="1"/>
      <c r="O25" s="1"/>
    </row>
    <row r="26" spans="1:15" ht="15" customHeight="1" thickBot="1" x14ac:dyDescent="0.3">
      <c r="A26" s="4"/>
      <c r="B26" s="58"/>
      <c r="C26" s="24" t="s">
        <v>4</v>
      </c>
      <c r="D26" s="30">
        <f t="shared" si="3"/>
        <v>43739</v>
      </c>
      <c r="E26" s="34"/>
      <c r="F26" s="25" t="str">
        <f t="shared" si="6"/>
        <v/>
      </c>
      <c r="G26" s="36" t="e">
        <f t="shared" si="4"/>
        <v>#VALUE!</v>
      </c>
      <c r="H26" s="4"/>
      <c r="I26" s="40">
        <f>I25-I24</f>
        <v>364.99930555555329</v>
      </c>
      <c r="J26" s="4"/>
      <c r="K26" s="1"/>
      <c r="L26" s="1"/>
      <c r="M26" s="1"/>
      <c r="N26" s="1"/>
      <c r="O26" s="1"/>
    </row>
    <row r="27" spans="1:15" ht="15" customHeight="1" x14ac:dyDescent="0.25">
      <c r="A27" s="6"/>
      <c r="B27" s="56">
        <v>2020</v>
      </c>
      <c r="C27" s="19" t="s">
        <v>1</v>
      </c>
      <c r="D27" s="28">
        <f t="shared" si="3"/>
        <v>43831</v>
      </c>
      <c r="E27" s="32"/>
      <c r="F27" s="20" t="str">
        <f t="shared" si="6"/>
        <v/>
      </c>
      <c r="G27" s="37" t="e">
        <f t="shared" si="4"/>
        <v>#VALUE!</v>
      </c>
      <c r="H27" s="4"/>
      <c r="I27" s="38">
        <v>2020</v>
      </c>
      <c r="J27" s="4"/>
      <c r="K27" s="1"/>
      <c r="L27" s="1"/>
      <c r="M27" s="1"/>
      <c r="N27" s="1"/>
      <c r="O27" s="1"/>
    </row>
    <row r="28" spans="1:15" ht="15" customHeight="1" x14ac:dyDescent="0.25">
      <c r="A28" s="4"/>
      <c r="B28" s="57"/>
      <c r="C28" s="7" t="s">
        <v>2</v>
      </c>
      <c r="D28" s="29">
        <f t="shared" si="3"/>
        <v>43922</v>
      </c>
      <c r="E28" s="33"/>
      <c r="F28" s="9" t="str">
        <f t="shared" si="6"/>
        <v/>
      </c>
      <c r="G28" s="35" t="e">
        <f t="shared" si="4"/>
        <v>#VALUE!</v>
      </c>
      <c r="H28" s="4"/>
      <c r="I28" s="39">
        <v>43831</v>
      </c>
      <c r="J28" s="4"/>
      <c r="K28" s="1"/>
      <c r="L28" s="1"/>
      <c r="M28" s="1"/>
      <c r="N28" s="1"/>
      <c r="O28" s="1"/>
    </row>
    <row r="29" spans="1:15" ht="15" customHeight="1" x14ac:dyDescent="0.25">
      <c r="A29" s="4"/>
      <c r="B29" s="57"/>
      <c r="C29" s="7" t="s">
        <v>3</v>
      </c>
      <c r="D29" s="29">
        <f t="shared" si="3"/>
        <v>44013</v>
      </c>
      <c r="E29" s="33"/>
      <c r="F29" s="9" t="str">
        <f t="shared" si="6"/>
        <v/>
      </c>
      <c r="G29" s="35" t="e">
        <f t="shared" si="4"/>
        <v>#VALUE!</v>
      </c>
      <c r="H29" s="4"/>
      <c r="I29" s="39">
        <v>44196.999305555553</v>
      </c>
      <c r="J29" s="4"/>
      <c r="K29" s="1"/>
      <c r="L29" s="1"/>
      <c r="M29" s="1"/>
      <c r="N29" s="1"/>
      <c r="O29" s="1"/>
    </row>
    <row r="30" spans="1:15" ht="15" customHeight="1" thickBot="1" x14ac:dyDescent="0.3">
      <c r="A30" s="4"/>
      <c r="B30" s="58"/>
      <c r="C30" s="24" t="s">
        <v>4</v>
      </c>
      <c r="D30" s="30">
        <f t="shared" si="3"/>
        <v>44105</v>
      </c>
      <c r="E30" s="34"/>
      <c r="F30" s="25" t="str">
        <f t="shared" si="6"/>
        <v/>
      </c>
      <c r="G30" s="36" t="e">
        <f t="shared" si="4"/>
        <v>#VALUE!</v>
      </c>
      <c r="H30" s="4"/>
      <c r="I30" s="40">
        <f>I29-I28</f>
        <v>365.99930555555329</v>
      </c>
      <c r="J30" s="4"/>
      <c r="K30" s="1"/>
      <c r="L30" s="1"/>
      <c r="M30" s="1"/>
      <c r="N30" s="1"/>
      <c r="O30" s="1"/>
    </row>
    <row r="31" spans="1:15" ht="18.75" x14ac:dyDescent="0.25">
      <c r="A31" s="4"/>
      <c r="B31" s="4"/>
      <c r="C31" s="4"/>
      <c r="D31" s="4"/>
      <c r="E31" s="10"/>
      <c r="F31" s="15"/>
      <c r="G31" s="16"/>
      <c r="H31" s="4"/>
      <c r="I31" s="4"/>
      <c r="J31" s="4"/>
      <c r="K31" s="1"/>
      <c r="L31" s="1"/>
      <c r="M31" s="1"/>
      <c r="N31" s="1"/>
      <c r="O31" s="1"/>
    </row>
  </sheetData>
  <mergeCells count="8">
    <mergeCell ref="B3:B6"/>
    <mergeCell ref="F2:G2"/>
    <mergeCell ref="B27:B30"/>
    <mergeCell ref="B23:B26"/>
    <mergeCell ref="B19:B22"/>
    <mergeCell ref="B15:B18"/>
    <mergeCell ref="B11:B14"/>
    <mergeCell ref="B7:B10"/>
  </mergeCells>
  <phoneticPr fontId="1" type="noConversion"/>
  <pageMargins left="0.36000000000000004" right="0.36000000000000004" top="1" bottom="1" header="0.5" footer="0.5"/>
  <pageSetup paperSize="9" scale="120" orientation="portrait" horizontalDpi="4294967292" verticalDpi="4294967292"/>
  <headerFooter>
    <oddHeader>&amp;L&amp;"Calibri,Normal"&amp;K000000AGENCE FL&amp;R&amp;"Calibri,Normal"&amp;K000000&amp;D</oddHeader>
    <oddFooter>&amp;L&amp;"Calibri,Normal"&amp;K000000&amp;F&amp;R&amp;"Calibri,Normal"&amp;K000000&amp;A</oddFooter>
  </headerFooter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IRL Insee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Jean-Paul</cp:lastModifiedBy>
  <cp:lastPrinted>2018-04-28T14:43:13Z</cp:lastPrinted>
  <dcterms:created xsi:type="dcterms:W3CDTF">2018-04-28T12:25:18Z</dcterms:created>
  <dcterms:modified xsi:type="dcterms:W3CDTF">2018-04-30T22:18:52Z</dcterms:modified>
</cp:coreProperties>
</file>