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elechargements\"/>
    </mc:Choice>
  </mc:AlternateContent>
  <bookViews>
    <workbookView xWindow="0" yWindow="0" windowWidth="19200" windowHeight="9795" activeTab="2"/>
  </bookViews>
  <sheets>
    <sheet name="SKU" sheetId="2" r:id="rId1"/>
    <sheet name="PDP" sheetId="1" r:id="rId2"/>
    <sheet name="Nom" sheetId="3"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U3" i="1" l="1"/>
  <c r="L1" i="3"/>
  <c r="T23" i="1"/>
  <c r="T9" i="1"/>
  <c r="T5" i="1"/>
  <c r="T3" i="1"/>
  <c r="S3" i="1"/>
  <c r="S4" i="1"/>
  <c r="S5" i="1"/>
  <c r="S6" i="1"/>
  <c r="S7" i="1"/>
  <c r="S8" i="1"/>
  <c r="S9" i="1"/>
  <c r="S10" i="1"/>
  <c r="S11" i="1"/>
  <c r="S12" i="1"/>
  <c r="S13" i="1"/>
  <c r="S14" i="1"/>
  <c r="S15" i="1"/>
  <c r="S16" i="1"/>
  <c r="S17" i="1"/>
  <c r="S18" i="1"/>
  <c r="S19" i="1"/>
  <c r="S20" i="1"/>
  <c r="F50" i="3" l="1"/>
  <c r="F46" i="3"/>
  <c r="F42" i="3"/>
  <c r="F38" i="3"/>
  <c r="F34" i="3"/>
  <c r="F30" i="3"/>
  <c r="F26" i="3"/>
  <c r="F22" i="3"/>
  <c r="F18" i="3"/>
  <c r="F48" i="3"/>
  <c r="F44" i="3"/>
  <c r="F40" i="3"/>
  <c r="F36" i="3"/>
  <c r="F32" i="3"/>
  <c r="F28" i="3"/>
  <c r="F24" i="3"/>
  <c r="F20" i="3"/>
  <c r="F51" i="3"/>
  <c r="F49" i="3"/>
  <c r="F47" i="3"/>
  <c r="F45" i="3"/>
  <c r="F43" i="3"/>
  <c r="F41" i="3"/>
  <c r="F39" i="3"/>
  <c r="F37" i="3"/>
  <c r="F35" i="3"/>
  <c r="F33" i="3"/>
  <c r="F31" i="3"/>
  <c r="F29" i="3"/>
  <c r="F27" i="3"/>
  <c r="F25" i="3"/>
  <c r="F23" i="3"/>
  <c r="F21" i="3"/>
  <c r="F19" i="3"/>
  <c r="F17" i="3"/>
  <c r="F16" i="3"/>
  <c r="F14" i="3"/>
  <c r="F12" i="3"/>
  <c r="F10" i="3"/>
  <c r="F8" i="3"/>
  <c r="F6" i="3"/>
  <c r="F4" i="3"/>
  <c r="F15" i="3"/>
  <c r="F13" i="3"/>
  <c r="F11" i="3"/>
  <c r="F9" i="3"/>
  <c r="F7" i="3"/>
  <c r="F5" i="3"/>
  <c r="F2" i="3"/>
  <c r="F3" i="3"/>
  <c r="I2" i="3" l="1"/>
  <c r="I4" i="3"/>
  <c r="I6" i="3"/>
  <c r="I8" i="3"/>
  <c r="I10" i="3"/>
  <c r="I12" i="3"/>
  <c r="I3" i="3"/>
  <c r="I5" i="3"/>
  <c r="I7" i="3"/>
  <c r="I9" i="3"/>
  <c r="I11" i="3"/>
  <c r="I13" i="3"/>
</calcChain>
</file>

<file path=xl/sharedStrings.xml><?xml version="1.0" encoding="utf-8"?>
<sst xmlns="http://schemas.openxmlformats.org/spreadsheetml/2006/main" count="259" uniqueCount="108">
  <si>
    <t>SKU</t>
  </si>
  <si>
    <t>M41058</t>
  </si>
  <si>
    <t>M41059</t>
  </si>
  <si>
    <t>M41060</t>
  </si>
  <si>
    <t>M41061</t>
  </si>
  <si>
    <t>M41062</t>
  </si>
  <si>
    <t>M41063</t>
  </si>
  <si>
    <t>M41064</t>
  </si>
  <si>
    <t>M41065</t>
  </si>
  <si>
    <t>M41066</t>
  </si>
  <si>
    <t>M41067</t>
  </si>
  <si>
    <t>M41068</t>
  </si>
  <si>
    <t>M41069</t>
  </si>
  <si>
    <t>M41070</t>
  </si>
  <si>
    <t>M41071</t>
  </si>
  <si>
    <t>M41072</t>
  </si>
  <si>
    <t>M41073</t>
  </si>
  <si>
    <t>M41074</t>
  </si>
  <si>
    <t>M41075</t>
  </si>
  <si>
    <t>qté</t>
  </si>
  <si>
    <t>S25</t>
  </si>
  <si>
    <t>S26</t>
  </si>
  <si>
    <t>S27</t>
  </si>
  <si>
    <t>S28</t>
  </si>
  <si>
    <t>S29</t>
  </si>
  <si>
    <t>S30</t>
  </si>
  <si>
    <t>S31</t>
  </si>
  <si>
    <t>S32</t>
  </si>
  <si>
    <t>S33</t>
  </si>
  <si>
    <t>S34</t>
  </si>
  <si>
    <t>S35</t>
  </si>
  <si>
    <t>S36</t>
  </si>
  <si>
    <t>S37</t>
  </si>
  <si>
    <t>S38</t>
  </si>
  <si>
    <t>S39</t>
  </si>
  <si>
    <t>S40</t>
  </si>
  <si>
    <t>S41</t>
  </si>
  <si>
    <t>Article</t>
  </si>
  <si>
    <t>Nom</t>
  </si>
  <si>
    <t>Clé GL</t>
  </si>
  <si>
    <t>Qté/SKU</t>
  </si>
  <si>
    <t>A26469B</t>
  </si>
  <si>
    <t>Cuir</t>
  </si>
  <si>
    <t>IA1</t>
  </si>
  <si>
    <t>A43675</t>
  </si>
  <si>
    <t>IB1</t>
  </si>
  <si>
    <t>B28209</t>
  </si>
  <si>
    <t>Composant</t>
  </si>
  <si>
    <t>IC1</t>
  </si>
  <si>
    <t>B32182</t>
  </si>
  <si>
    <t>B65960</t>
  </si>
  <si>
    <t>B66432</t>
  </si>
  <si>
    <t>B66809</t>
  </si>
  <si>
    <t>B70102</t>
  </si>
  <si>
    <t>B88011</t>
  </si>
  <si>
    <t>C09786</t>
  </si>
  <si>
    <t>IE1</t>
  </si>
  <si>
    <t>C09807</t>
  </si>
  <si>
    <t>C09808</t>
  </si>
  <si>
    <t>C10631</t>
  </si>
  <si>
    <t>C23022</t>
  </si>
  <si>
    <t>C61460</t>
  </si>
  <si>
    <t>Emballage</t>
  </si>
  <si>
    <t>N007</t>
  </si>
  <si>
    <t>D00222</t>
  </si>
  <si>
    <t>D00236</t>
  </si>
  <si>
    <t>D00414</t>
  </si>
  <si>
    <t>D00434</t>
  </si>
  <si>
    <t>D11412</t>
  </si>
  <si>
    <t>D11413</t>
  </si>
  <si>
    <t>D53117</t>
  </si>
  <si>
    <t>H20219</t>
  </si>
  <si>
    <t>J005PV</t>
  </si>
  <si>
    <t>IJ1</t>
  </si>
  <si>
    <t>J005Q2</t>
  </si>
  <si>
    <t>J006G8</t>
  </si>
  <si>
    <t>J006HJ</t>
  </si>
  <si>
    <t>J41048</t>
  </si>
  <si>
    <t>L00068</t>
  </si>
  <si>
    <t>L10107</t>
  </si>
  <si>
    <t>L10163</t>
  </si>
  <si>
    <t>L10195</t>
  </si>
  <si>
    <t>L10206</t>
  </si>
  <si>
    <t>L11268</t>
  </si>
  <si>
    <t>L12007</t>
  </si>
  <si>
    <t>L20016</t>
  </si>
  <si>
    <t>L20031</t>
  </si>
  <si>
    <t>L61305</t>
  </si>
  <si>
    <t>L61306</t>
  </si>
  <si>
    <t>L61307</t>
  </si>
  <si>
    <t>L61308</t>
  </si>
  <si>
    <t>L61309</t>
  </si>
  <si>
    <t>L61310</t>
  </si>
  <si>
    <t>L61312</t>
  </si>
  <si>
    <t>L61313</t>
  </si>
  <si>
    <t>Y46029</t>
  </si>
  <si>
    <t>Toile</t>
  </si>
  <si>
    <t>A40008</t>
  </si>
  <si>
    <t>A43013</t>
  </si>
  <si>
    <t>B14001</t>
  </si>
  <si>
    <t>B14020</t>
  </si>
  <si>
    <t>B28208</t>
  </si>
  <si>
    <t>B28977</t>
  </si>
  <si>
    <t>B41233</t>
  </si>
  <si>
    <t>B41234</t>
  </si>
  <si>
    <t>Qté ferme</t>
  </si>
  <si>
    <t>n° sem</t>
  </si>
  <si>
    <t>Qté_T/SKU</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</si>
</sst>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6">
    <font>
      <sz val="11"/>
      <color theme="1"/>
      <name val="Louis Vuitton"/>
      <family val="2"/>
    </font>
    <font>
      <sz val="11"/>
      <color theme="1"/>
      <name val="Calibri"/>
      <family val="2"/>
      <scheme val="minor"/>
    </font>
    <font>
      <sz val="10"/>
      <name val="Arial"/>
      <family val="2"/>
    </font>
    <font>
      <sz val="11"/>
      <color theme="1"/>
      <name val="Arial Narrow"/>
      <family val="2"/>
    </font>
    <font>
      <sz val="10"/>
      <name val="Arial Narrow"/>
      <family val="2"/>
    </font>
    <font>
      <sz val="11"/>
      <name val="Arial Narrow"/>
      <family val="2"/>
    </font>
  </fonts>
  <fills count="3">
    <fill>
      <patternFill patternType="none"/>
    </fill>
    <fill>
      <patternFill patternType="gray125"/>
    </fill>
    <fill>
      <patternFill patternType="solid">
        <fgColor rgb="FFFFFF00"/>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auto="1"/>
      </left>
      <right style="thin">
        <color auto="1"/>
      </right>
      <top/>
      <bottom style="thin">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indexed="64"/>
      </right>
      <top style="thin">
        <color auto="1"/>
      </top>
      <bottom style="thin">
        <color auto="1"/>
      </bottom>
      <diagonal/>
    </border>
    <border>
      <left style="thin">
        <color auto="1"/>
      </left>
      <right style="medium">
        <color indexed="64"/>
      </right>
      <top style="thin">
        <color auto="1"/>
      </top>
      <bottom style="medium">
        <color indexed="64"/>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right style="thin">
        <color auto="1"/>
      </right>
      <top style="medium">
        <color indexed="64"/>
      </top>
      <bottom style="medium">
        <color indexed="64"/>
      </bottom>
      <diagonal/>
    </border>
    <border>
      <left/>
      <right style="thin">
        <color auto="1"/>
      </right>
      <top/>
      <bottom style="thin">
        <color auto="1"/>
      </bottom>
      <diagonal/>
    </border>
    <border>
      <left style="medium">
        <color auto="1"/>
      </left>
      <right style="thin">
        <color auto="1"/>
      </right>
      <top/>
      <bottom style="thin">
        <color auto="1"/>
      </bottom>
      <diagonal/>
    </border>
  </borders>
  <cellStyleXfs count="5">
    <xf numFmtId="0" fontId="0" fillId="0" borderId="0"/>
    <xf numFmtId="0" fontId="1" fillId="0" borderId="0"/>
    <xf numFmtId="44" fontId="1" fillId="0" borderId="0" applyFont="0" applyFill="0" applyBorder="0" applyAlignment="0" applyProtection="0"/>
    <xf numFmtId="0" fontId="2" fillId="0" borderId="0"/>
    <xf numFmtId="9" fontId="1" fillId="0" borderId="0" applyFont="0" applyFill="0" applyBorder="0" applyAlignment="0" applyProtection="0"/>
  </cellStyleXfs>
  <cellXfs count="36">
    <xf numFmtId="0" fontId="0" fillId="0" borderId="0" xfId="0"/>
    <xf numFmtId="0" fontId="0" fillId="0" borderId="1" xfId="0" applyBorder="1"/>
    <xf numFmtId="0" fontId="0" fillId="0" borderId="1" xfId="0" applyBorder="1" applyAlignment="1">
      <alignment horizontal="center" vertical="center"/>
    </xf>
    <xf numFmtId="0" fontId="3" fillId="0" borderId="12" xfId="1" applyFont="1" applyBorder="1" applyAlignment="1">
      <alignment horizontal="center" vertical="center" wrapText="1"/>
    </xf>
    <xf numFmtId="0" fontId="4" fillId="0" borderId="6" xfId="3" applyFont="1" applyBorder="1"/>
    <xf numFmtId="0" fontId="4" fillId="0" borderId="6" xfId="3" applyFont="1" applyFill="1" applyBorder="1"/>
    <xf numFmtId="0" fontId="3" fillId="0" borderId="11" xfId="1" applyFont="1" applyBorder="1" applyAlignment="1">
      <alignment horizontal="center" vertical="center" wrapText="1"/>
    </xf>
    <xf numFmtId="0" fontId="4" fillId="0" borderId="1" xfId="3" applyFont="1" applyFill="1" applyBorder="1"/>
    <xf numFmtId="0" fontId="4" fillId="0" borderId="1" xfId="3" applyFont="1" applyFill="1" applyBorder="1" applyAlignment="1">
      <alignment horizontal="center" vertical="center"/>
    </xf>
    <xf numFmtId="0" fontId="4" fillId="0" borderId="1" xfId="3" applyFont="1" applyBorder="1" applyAlignment="1">
      <alignment horizontal="center" vertical="center"/>
    </xf>
    <xf numFmtId="0" fontId="4" fillId="0" borderId="7" xfId="3" applyFont="1" applyFill="1" applyBorder="1"/>
    <xf numFmtId="0" fontId="4" fillId="0" borderId="8" xfId="3" applyFont="1" applyFill="1" applyBorder="1"/>
    <xf numFmtId="0" fontId="4" fillId="0" borderId="8" xfId="3" applyFont="1" applyBorder="1" applyAlignment="1">
      <alignment horizontal="center" vertical="center"/>
    </xf>
    <xf numFmtId="0" fontId="3" fillId="2" borderId="13" xfId="1" applyFont="1" applyFill="1" applyBorder="1" applyAlignment="1">
      <alignment horizontal="center" vertical="center" wrapText="1"/>
    </xf>
    <xf numFmtId="0" fontId="4" fillId="0" borderId="3" xfId="3" applyFont="1" applyFill="1" applyBorder="1"/>
    <xf numFmtId="0" fontId="4" fillId="0" borderId="6" xfId="3" applyFont="1" applyBorder="1"/>
    <xf numFmtId="0" fontId="4" fillId="0" borderId="6" xfId="3" applyFont="1" applyFill="1" applyBorder="1"/>
    <xf numFmtId="0" fontId="4" fillId="0" borderId="4" xfId="3" applyFont="1" applyFill="1" applyBorder="1"/>
    <xf numFmtId="0" fontId="4" fillId="0" borderId="1" xfId="3" applyFont="1" applyFill="1" applyBorder="1"/>
    <xf numFmtId="0" fontId="4" fillId="0" borderId="7" xfId="3" applyFont="1" applyFill="1" applyBorder="1"/>
    <xf numFmtId="0" fontId="4" fillId="0" borderId="8" xfId="3" applyFont="1" applyFill="1" applyBorder="1"/>
    <xf numFmtId="0" fontId="4" fillId="0" borderId="15" xfId="3" applyFont="1" applyFill="1" applyBorder="1"/>
    <xf numFmtId="0" fontId="4" fillId="0" borderId="2" xfId="3" applyFont="1" applyFill="1" applyBorder="1"/>
    <xf numFmtId="0" fontId="4" fillId="0" borderId="2" xfId="3" applyFont="1" applyBorder="1" applyAlignment="1">
      <alignment horizontal="center" vertical="center"/>
    </xf>
    <xf numFmtId="0" fontId="3" fillId="0" borderId="11" xfId="1" applyFont="1" applyFill="1" applyBorder="1" applyAlignment="1">
      <alignment horizontal="center" vertical="center" wrapText="1"/>
    </xf>
    <xf numFmtId="0" fontId="0" fillId="0" borderId="2" xfId="0" applyBorder="1"/>
    <xf numFmtId="0" fontId="0" fillId="0" borderId="4" xfId="0" applyBorder="1"/>
    <xf numFmtId="0" fontId="4" fillId="0" borderId="5" xfId="3" applyFont="1" applyBorder="1" applyAlignment="1">
      <alignment horizontal="center" vertical="center"/>
    </xf>
    <xf numFmtId="0" fontId="4" fillId="0" borderId="9" xfId="3" applyFont="1" applyFill="1" applyBorder="1" applyAlignment="1">
      <alignment horizontal="center" vertical="center"/>
    </xf>
    <xf numFmtId="0" fontId="4" fillId="0" borderId="9" xfId="3" applyFont="1" applyBorder="1" applyAlignment="1">
      <alignment horizontal="center" vertical="center"/>
    </xf>
    <xf numFmtId="0" fontId="0" fillId="0" borderId="8" xfId="0" applyBorder="1"/>
    <xf numFmtId="0" fontId="4" fillId="0" borderId="10" xfId="3" applyFont="1" applyBorder="1" applyAlignment="1">
      <alignment horizontal="center" vertical="center"/>
    </xf>
    <xf numFmtId="2" fontId="4" fillId="0" borderId="9" xfId="3" applyNumberFormat="1" applyFont="1" applyFill="1" applyBorder="1" applyAlignment="1">
      <alignment horizontal="center" vertical="center"/>
    </xf>
    <xf numFmtId="2" fontId="5" fillId="2" borderId="14" xfId="3" applyNumberFormat="1" applyFont="1" applyFill="1" applyBorder="1" applyAlignment="1">
      <alignment horizontal="center" vertical="center"/>
    </xf>
    <xf numFmtId="0" fontId="0" fillId="2" borderId="0" xfId="0" applyFill="1"/>
    <xf numFmtId="0" fontId="0" fillId="0" borderId="0" xfId="0" quotePrefix="1" applyFill="1"/>
  </cellXfs>
  <cellStyles count="5">
    <cellStyle name="Monétaire 2" xfId="2"/>
    <cellStyle name="Normal" xfId="0" builtinId="0"/>
    <cellStyle name="Normal 2" xfId="1"/>
    <cellStyle name="Normal_Nomenclature" xfId="3"/>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190500</xdr:colOff>
      <xdr:row>15</xdr:row>
      <xdr:rowOff>66673</xdr:rowOff>
    </xdr:from>
    <xdr:to>
      <xdr:col>15</xdr:col>
      <xdr:colOff>142875</xdr:colOff>
      <xdr:row>26</xdr:row>
      <xdr:rowOff>38099</xdr:rowOff>
    </xdr:to>
    <xdr:sp macro="" textlink="">
      <xdr:nvSpPr>
        <xdr:cNvPr id="2" name="ZoneTexte 1"/>
        <xdr:cNvSpPr txBox="1"/>
      </xdr:nvSpPr>
      <xdr:spPr>
        <a:xfrm>
          <a:off x="4552950" y="3295648"/>
          <a:ext cx="7496175" cy="20669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souhaite connaitre la quantité nécessaire pour les OF de chaque article dans le tableau de H à I,</a:t>
          </a:r>
          <a:r>
            <a:rPr lang="fr-FR" sz="1100" baseline="0"/>
            <a:t> pour les 3 semaines qui viennent.</a:t>
          </a:r>
          <a:endParaRPr lang="fr-FR" sz="1100"/>
        </a:p>
        <a:p>
          <a:endParaRPr lang="fr-FR" sz="1100"/>
        </a:p>
        <a:p>
          <a:r>
            <a:rPr lang="fr-FR" sz="1100"/>
            <a:t>- Le</a:t>
          </a:r>
          <a:r>
            <a:rPr lang="fr-FR" sz="1100" baseline="0"/>
            <a:t> tableau de gauche est la nomenclature des produits.</a:t>
          </a:r>
        </a:p>
        <a:p>
          <a:r>
            <a:rPr lang="fr-FR" sz="1100" baseline="0"/>
            <a:t>- Un article peut être utilisé dans plusieurs SKU, la quantité variant d'une SKU à une autre.</a:t>
          </a:r>
        </a:p>
        <a:p>
          <a:r>
            <a:rPr lang="fr-FR" sz="1100" baseline="0"/>
            <a:t>- l'onglet "PDP" contient les OF lancés. Je dois savoir la quantité de SKU lancé à partir de la semaine S en cellule L1 jusqu'à S+2 (soit S39, 40 et 41), variable changeant chaque semaine.</a:t>
          </a:r>
        </a:p>
        <a:p>
          <a:r>
            <a:rPr lang="fr-FR" sz="1100" baseline="0"/>
            <a:t>- l'onglet "SKU" affiche les SKU qui m'interesse pour le calcul.</a:t>
          </a:r>
        </a:p>
        <a:p>
          <a:endParaRPr lang="fr-FR" sz="1100" baseline="0"/>
        </a:p>
        <a:p>
          <a:r>
            <a:rPr lang="fr-FR" sz="1100" baseline="0"/>
            <a:t>Ex.: Pour l'article A26469B, je dois faire la somme de la production de chaque SKU pour les semaines S39,40 et 41,que je multiplie par la quantité nécessaire pour la SKU en question. il est utilisé dans les 3 SKU voulues. Le résultat serait de 102,94 (168*0,34)+(64*0,22)+(138*0,23)</a:t>
          </a:r>
        </a:p>
        <a:p>
          <a:endParaRPr lang="fr-FR" sz="1100" baseline="0"/>
        </a:p>
        <a:p>
          <a:endParaRPr lang="fr-FR" sz="1100" baseline="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B7"/>
  <sheetViews>
    <sheetView workbookViewId="0">
      <selection activeCell="D11" sqref="D11"/>
    </sheetView>
  </sheetViews>
  <sheetFormatPr baseColWidth="10" defaultRowHeight="14.25"/>
  <sheetData>
    <row r="4" spans="1:2">
      <c r="A4" s="1"/>
      <c r="B4" s="2" t="s">
        <v>19</v>
      </c>
    </row>
    <row r="5" spans="1:2">
      <c r="A5" s="1" t="s">
        <v>1</v>
      </c>
      <c r="B5" s="2">
        <v>0.34</v>
      </c>
    </row>
    <row r="6" spans="1:2">
      <c r="A6" s="1" t="s">
        <v>3</v>
      </c>
      <c r="B6" s="2">
        <v>0.22</v>
      </c>
    </row>
    <row r="7" spans="1:2">
      <c r="A7" s="1" t="s">
        <v>7</v>
      </c>
      <c r="B7" s="2">
        <v>0.23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3"/>
  <sheetViews>
    <sheetView workbookViewId="0">
      <selection activeCell="S3" sqref="S3"/>
    </sheetView>
  </sheetViews>
  <sheetFormatPr baseColWidth="10" defaultRowHeight="14.25"/>
  <cols>
    <col min="1" max="1" width="7.5" bestFit="1" customWidth="1"/>
    <col min="2" max="15" width="3.875" bestFit="1" customWidth="1"/>
    <col min="16" max="16" width="4.875" bestFit="1" customWidth="1"/>
    <col min="17" max="18" width="3.875" bestFit="1" customWidth="1"/>
  </cols>
  <sheetData>
    <row r="1" spans="1:21">
      <c r="A1" s="1" t="s">
        <v>0</v>
      </c>
      <c r="B1" s="1" t="s">
        <v>20</v>
      </c>
      <c r="C1" s="1" t="s">
        <v>21</v>
      </c>
      <c r="D1" s="1" t="s">
        <v>22</v>
      </c>
      <c r="E1" s="1" t="s">
        <v>23</v>
      </c>
      <c r="F1" s="1" t="s">
        <v>24</v>
      </c>
      <c r="G1" s="1" t="s">
        <v>25</v>
      </c>
      <c r="H1" s="1" t="s">
        <v>26</v>
      </c>
      <c r="I1" s="1" t="s">
        <v>27</v>
      </c>
      <c r="J1" s="1" t="s">
        <v>28</v>
      </c>
      <c r="K1" s="1" t="s">
        <v>29</v>
      </c>
      <c r="L1" s="1" t="s">
        <v>30</v>
      </c>
      <c r="M1" s="1" t="s">
        <v>31</v>
      </c>
      <c r="N1" s="1" t="s">
        <v>32</v>
      </c>
      <c r="O1" s="1" t="s">
        <v>33</v>
      </c>
      <c r="P1" s="1" t="s">
        <v>34</v>
      </c>
      <c r="Q1" s="1" t="s">
        <v>35</v>
      </c>
      <c r="R1" s="1" t="s">
        <v>36</v>
      </c>
    </row>
    <row r="2" spans="1:21">
      <c r="A2" s="1"/>
      <c r="B2" s="1"/>
      <c r="C2" s="1"/>
      <c r="D2" s="1"/>
      <c r="E2" s="1"/>
      <c r="F2" s="1"/>
      <c r="G2" s="1"/>
      <c r="H2" s="1"/>
      <c r="I2" s="1"/>
      <c r="J2" s="1"/>
      <c r="K2" s="1"/>
      <c r="L2" s="1"/>
      <c r="M2" s="1"/>
      <c r="N2" s="1"/>
      <c r="O2" s="1"/>
      <c r="P2" s="1"/>
      <c r="Q2" s="1"/>
      <c r="R2" s="1"/>
    </row>
    <row r="3" spans="1:21">
      <c r="A3" s="1" t="s">
        <v>1</v>
      </c>
      <c r="B3" s="1">
        <v>100</v>
      </c>
      <c r="C3" s="1"/>
      <c r="D3" s="1"/>
      <c r="E3" s="1"/>
      <c r="F3" s="1"/>
      <c r="G3" s="1"/>
      <c r="H3" s="1"/>
      <c r="I3" s="1"/>
      <c r="J3" s="1"/>
      <c r="K3" s="1"/>
      <c r="L3" s="1"/>
      <c r="M3" s="1"/>
      <c r="N3" s="1"/>
      <c r="O3" s="1"/>
      <c r="P3" s="1">
        <v>58</v>
      </c>
      <c r="Q3" s="1">
        <v>55</v>
      </c>
      <c r="R3" s="1">
        <v>55</v>
      </c>
      <c r="S3">
        <f>SUM(P3:R3)</f>
        <v>168</v>
      </c>
      <c r="T3">
        <f>S3*0.34</f>
        <v>57.120000000000005</v>
      </c>
      <c r="U3" t="e">
        <f>SUMPRODUCT((B1:R1={"s39";"s40";"s41"})*(PDP!A3:A20=PDP!A3)*(PDP!B3:R20))</f>
        <v>#N/A</v>
      </c>
    </row>
    <row r="4" spans="1:21">
      <c r="A4" s="1" t="s">
        <v>2</v>
      </c>
      <c r="B4" s="1"/>
      <c r="C4" s="1"/>
      <c r="D4" s="1"/>
      <c r="E4" s="1"/>
      <c r="F4" s="1"/>
      <c r="G4" s="1"/>
      <c r="H4" s="1"/>
      <c r="I4" s="1"/>
      <c r="J4" s="1"/>
      <c r="K4" s="1"/>
      <c r="L4" s="1"/>
      <c r="M4" s="1"/>
      <c r="N4" s="1"/>
      <c r="O4" s="1"/>
      <c r="P4" s="1">
        <v>56</v>
      </c>
      <c r="Q4" s="1">
        <v>12</v>
      </c>
      <c r="R4" s="1"/>
      <c r="S4">
        <f t="shared" ref="S4:S20" si="0">SUM(P4:R4)</f>
        <v>68</v>
      </c>
    </row>
    <row r="5" spans="1:21">
      <c r="A5" s="1" t="s">
        <v>3</v>
      </c>
      <c r="B5" s="1"/>
      <c r="C5" s="1">
        <v>155</v>
      </c>
      <c r="D5" s="1"/>
      <c r="E5" s="1"/>
      <c r="F5" s="1"/>
      <c r="G5" s="1"/>
      <c r="H5" s="1"/>
      <c r="I5" s="1">
        <v>44</v>
      </c>
      <c r="J5" s="1"/>
      <c r="K5" s="1"/>
      <c r="L5" s="1"/>
      <c r="M5" s="1"/>
      <c r="N5" s="1"/>
      <c r="O5" s="1"/>
      <c r="P5" s="1">
        <v>63</v>
      </c>
      <c r="Q5" s="1">
        <v>1</v>
      </c>
      <c r="R5" s="1"/>
      <c r="S5">
        <f t="shared" si="0"/>
        <v>64</v>
      </c>
      <c r="T5">
        <f>S5*0.22</f>
        <v>14.08</v>
      </c>
    </row>
    <row r="6" spans="1:21">
      <c r="A6" s="1" t="s">
        <v>4</v>
      </c>
      <c r="B6" s="1"/>
      <c r="C6" s="1"/>
      <c r="D6" s="1"/>
      <c r="E6" s="1"/>
      <c r="F6" s="1"/>
      <c r="G6" s="1"/>
      <c r="H6" s="1"/>
      <c r="I6" s="1"/>
      <c r="J6" s="1"/>
      <c r="K6" s="1">
        <v>96</v>
      </c>
      <c r="L6" s="1"/>
      <c r="M6" s="1"/>
      <c r="N6" s="1"/>
      <c r="O6" s="1"/>
      <c r="P6" s="1">
        <v>1</v>
      </c>
      <c r="Q6" s="1"/>
      <c r="R6" s="1">
        <v>2</v>
      </c>
      <c r="S6">
        <f t="shared" si="0"/>
        <v>3</v>
      </c>
    </row>
    <row r="7" spans="1:21">
      <c r="A7" s="1" t="s">
        <v>5</v>
      </c>
      <c r="B7" s="1"/>
      <c r="C7" s="1"/>
      <c r="D7" s="1">
        <v>222</v>
      </c>
      <c r="E7" s="1"/>
      <c r="F7" s="1"/>
      <c r="G7" s="1"/>
      <c r="H7" s="1"/>
      <c r="I7" s="1"/>
      <c r="J7" s="1"/>
      <c r="K7" s="1"/>
      <c r="L7" s="1"/>
      <c r="M7" s="1"/>
      <c r="N7" s="1"/>
      <c r="O7" s="1"/>
      <c r="P7" s="1">
        <v>1116</v>
      </c>
      <c r="Q7" s="1">
        <v>595</v>
      </c>
      <c r="R7" s="1">
        <v>2</v>
      </c>
      <c r="S7">
        <f t="shared" si="0"/>
        <v>1713</v>
      </c>
    </row>
    <row r="8" spans="1:21">
      <c r="A8" s="1" t="s">
        <v>6</v>
      </c>
      <c r="B8" s="1"/>
      <c r="C8" s="1"/>
      <c r="D8" s="1">
        <v>66</v>
      </c>
      <c r="E8" s="1"/>
      <c r="F8" s="1"/>
      <c r="G8" s="1"/>
      <c r="H8" s="1"/>
      <c r="I8" s="1">
        <v>33</v>
      </c>
      <c r="J8" s="1"/>
      <c r="K8" s="1">
        <v>36</v>
      </c>
      <c r="L8" s="1"/>
      <c r="M8" s="1"/>
      <c r="N8" s="1"/>
      <c r="O8" s="1"/>
      <c r="P8" s="1">
        <v>111</v>
      </c>
      <c r="Q8" s="1">
        <v>29</v>
      </c>
      <c r="R8" s="1">
        <v>9</v>
      </c>
      <c r="S8">
        <f t="shared" si="0"/>
        <v>149</v>
      </c>
    </row>
    <row r="9" spans="1:21">
      <c r="A9" s="1" t="s">
        <v>7</v>
      </c>
      <c r="B9" s="1"/>
      <c r="C9" s="1"/>
      <c r="D9" s="1"/>
      <c r="E9" s="1"/>
      <c r="F9" s="1"/>
      <c r="G9" s="1"/>
      <c r="H9" s="1"/>
      <c r="I9" s="1"/>
      <c r="J9" s="1"/>
      <c r="K9" s="1"/>
      <c r="L9" s="1"/>
      <c r="M9" s="1"/>
      <c r="N9" s="1"/>
      <c r="O9" s="1"/>
      <c r="P9" s="1">
        <v>56</v>
      </c>
      <c r="Q9" s="1">
        <v>23</v>
      </c>
      <c r="R9" s="1">
        <v>59</v>
      </c>
      <c r="S9">
        <f t="shared" si="0"/>
        <v>138</v>
      </c>
      <c r="T9">
        <f>S9*0.23</f>
        <v>31.740000000000002</v>
      </c>
    </row>
    <row r="10" spans="1:21">
      <c r="A10" s="1" t="s">
        <v>8</v>
      </c>
      <c r="B10" s="1"/>
      <c r="C10" s="1"/>
      <c r="D10" s="1"/>
      <c r="E10" s="1">
        <v>22</v>
      </c>
      <c r="F10" s="1">
        <v>555</v>
      </c>
      <c r="G10" s="1"/>
      <c r="H10" s="1"/>
      <c r="I10" s="1"/>
      <c r="J10" s="1"/>
      <c r="K10" s="1"/>
      <c r="L10" s="1"/>
      <c r="M10" s="1"/>
      <c r="N10" s="1"/>
      <c r="O10" s="1"/>
      <c r="P10" s="1"/>
      <c r="Q10" s="1"/>
      <c r="R10" s="1"/>
      <c r="S10">
        <f t="shared" si="0"/>
        <v>0</v>
      </c>
    </row>
    <row r="11" spans="1:21">
      <c r="A11" s="1" t="s">
        <v>9</v>
      </c>
      <c r="B11" s="1"/>
      <c r="C11" s="1"/>
      <c r="D11" s="1"/>
      <c r="E11" s="1">
        <v>111</v>
      </c>
      <c r="F11" s="1"/>
      <c r="G11" s="1"/>
      <c r="H11" s="1"/>
      <c r="I11" s="1"/>
      <c r="J11" s="1"/>
      <c r="K11" s="1"/>
      <c r="L11" s="1"/>
      <c r="M11" s="1"/>
      <c r="N11" s="1"/>
      <c r="O11" s="1"/>
      <c r="P11" s="1"/>
      <c r="Q11" s="1">
        <v>56</v>
      </c>
      <c r="R11" s="1"/>
      <c r="S11">
        <f t="shared" si="0"/>
        <v>56</v>
      </c>
    </row>
    <row r="12" spans="1:21">
      <c r="A12" s="1" t="s">
        <v>10</v>
      </c>
      <c r="B12" s="1"/>
      <c r="C12" s="1"/>
      <c r="D12" s="1"/>
      <c r="E12" s="1"/>
      <c r="F12" s="1"/>
      <c r="G12" s="1">
        <v>22</v>
      </c>
      <c r="H12" s="1">
        <v>2</v>
      </c>
      <c r="I12" s="1">
        <v>3</v>
      </c>
      <c r="J12" s="1"/>
      <c r="K12" s="1"/>
      <c r="L12" s="1"/>
      <c r="M12" s="1">
        <v>11</v>
      </c>
      <c r="N12" s="1"/>
      <c r="O12" s="1"/>
      <c r="P12" s="1"/>
      <c r="Q12" s="1"/>
      <c r="R12" s="1"/>
      <c r="S12">
        <f t="shared" si="0"/>
        <v>0</v>
      </c>
    </row>
    <row r="13" spans="1:21">
      <c r="A13" s="1" t="s">
        <v>11</v>
      </c>
      <c r="B13" s="1"/>
      <c r="C13" s="1"/>
      <c r="D13" s="1"/>
      <c r="E13" s="1"/>
      <c r="F13" s="1"/>
      <c r="G13" s="1"/>
      <c r="H13" s="1"/>
      <c r="I13" s="1">
        <v>33</v>
      </c>
      <c r="J13" s="1"/>
      <c r="K13" s="1"/>
      <c r="L13" s="1">
        <v>1</v>
      </c>
      <c r="M13" s="1">
        <v>1</v>
      </c>
      <c r="N13" s="1"/>
      <c r="O13" s="1">
        <v>2</v>
      </c>
      <c r="P13" s="1">
        <v>11</v>
      </c>
      <c r="Q13" s="1"/>
      <c r="R13" s="1"/>
      <c r="S13">
        <f t="shared" si="0"/>
        <v>11</v>
      </c>
    </row>
    <row r="14" spans="1:21">
      <c r="A14" s="1" t="s">
        <v>12</v>
      </c>
      <c r="B14" s="1"/>
      <c r="C14" s="1"/>
      <c r="D14" s="1"/>
      <c r="E14" s="1"/>
      <c r="F14" s="1"/>
      <c r="G14" s="1"/>
      <c r="H14" s="1"/>
      <c r="I14" s="1">
        <v>1</v>
      </c>
      <c r="J14" s="1">
        <v>1</v>
      </c>
      <c r="K14" s="1">
        <v>5</v>
      </c>
      <c r="L14" s="1"/>
      <c r="M14" s="1"/>
      <c r="N14" s="1"/>
      <c r="O14" s="1"/>
      <c r="P14" s="1">
        <v>1</v>
      </c>
      <c r="Q14" s="1"/>
      <c r="R14" s="1"/>
      <c r="S14">
        <f t="shared" si="0"/>
        <v>1</v>
      </c>
    </row>
    <row r="15" spans="1:21">
      <c r="A15" s="1" t="s">
        <v>13</v>
      </c>
      <c r="B15" s="1"/>
      <c r="C15" s="1"/>
      <c r="D15" s="1"/>
      <c r="E15" s="1"/>
      <c r="F15" s="1"/>
      <c r="G15" s="1"/>
      <c r="H15" s="1"/>
      <c r="I15" s="1"/>
      <c r="J15" s="1"/>
      <c r="K15" s="1"/>
      <c r="L15" s="1"/>
      <c r="M15" s="1"/>
      <c r="N15" s="1"/>
      <c r="O15" s="1"/>
      <c r="P15" s="1"/>
      <c r="Q15" s="1"/>
      <c r="R15" s="1"/>
      <c r="S15">
        <f t="shared" si="0"/>
        <v>0</v>
      </c>
    </row>
    <row r="16" spans="1:21">
      <c r="A16" s="1" t="s">
        <v>14</v>
      </c>
      <c r="B16" s="1"/>
      <c r="C16" s="1"/>
      <c r="D16" s="1"/>
      <c r="E16" s="1"/>
      <c r="F16" s="1"/>
      <c r="G16" s="1"/>
      <c r="H16" s="1"/>
      <c r="I16" s="1"/>
      <c r="J16" s="1"/>
      <c r="K16" s="1"/>
      <c r="L16" s="1"/>
      <c r="M16" s="1"/>
      <c r="N16" s="1"/>
      <c r="O16" s="1"/>
      <c r="P16" s="1">
        <v>1</v>
      </c>
      <c r="Q16" s="1"/>
      <c r="R16" s="1"/>
      <c r="S16">
        <f t="shared" si="0"/>
        <v>1</v>
      </c>
    </row>
    <row r="17" spans="1:20">
      <c r="A17" s="1" t="s">
        <v>15</v>
      </c>
      <c r="B17" s="1"/>
      <c r="C17" s="1"/>
      <c r="D17" s="1"/>
      <c r="E17" s="1"/>
      <c r="F17" s="1"/>
      <c r="G17" s="1"/>
      <c r="H17" s="1"/>
      <c r="I17" s="1"/>
      <c r="J17" s="1"/>
      <c r="K17" s="1"/>
      <c r="L17" s="1"/>
      <c r="M17" s="1"/>
      <c r="N17" s="1"/>
      <c r="O17" s="1"/>
      <c r="P17" s="1"/>
      <c r="Q17" s="1"/>
      <c r="R17" s="1"/>
      <c r="S17">
        <f t="shared" si="0"/>
        <v>0</v>
      </c>
    </row>
    <row r="18" spans="1:20">
      <c r="A18" s="1" t="s">
        <v>16</v>
      </c>
      <c r="B18" s="1"/>
      <c r="C18" s="1"/>
      <c r="D18" s="1"/>
      <c r="E18" s="1"/>
      <c r="F18" s="1"/>
      <c r="G18" s="1"/>
      <c r="H18" s="1"/>
      <c r="I18" s="1"/>
      <c r="J18" s="1"/>
      <c r="K18" s="1"/>
      <c r="L18" s="1"/>
      <c r="M18" s="1"/>
      <c r="N18" s="1"/>
      <c r="O18" s="1"/>
      <c r="P18" s="1"/>
      <c r="Q18" s="1"/>
      <c r="R18" s="1"/>
      <c r="S18">
        <f t="shared" si="0"/>
        <v>0</v>
      </c>
    </row>
    <row r="19" spans="1:20">
      <c r="A19" s="1" t="s">
        <v>17</v>
      </c>
      <c r="B19" s="1"/>
      <c r="C19" s="1"/>
      <c r="D19" s="1"/>
      <c r="E19" s="1"/>
      <c r="F19" s="1"/>
      <c r="G19" s="1"/>
      <c r="H19" s="1"/>
      <c r="I19" s="1"/>
      <c r="J19" s="1"/>
      <c r="K19" s="1"/>
      <c r="L19" s="1"/>
      <c r="M19" s="1"/>
      <c r="N19" s="1"/>
      <c r="O19" s="1"/>
      <c r="P19" s="1"/>
      <c r="Q19" s="1"/>
      <c r="R19" s="1"/>
      <c r="S19">
        <f t="shared" si="0"/>
        <v>0</v>
      </c>
    </row>
    <row r="20" spans="1:20">
      <c r="A20" s="1" t="s">
        <v>18</v>
      </c>
      <c r="B20" s="1"/>
      <c r="C20" s="1"/>
      <c r="D20" s="1"/>
      <c r="E20" s="1"/>
      <c r="F20" s="1"/>
      <c r="G20" s="1"/>
      <c r="H20" s="1"/>
      <c r="I20" s="1"/>
      <c r="J20" s="1"/>
      <c r="K20" s="1"/>
      <c r="L20" s="1"/>
      <c r="M20" s="1"/>
      <c r="N20" s="1"/>
      <c r="O20" s="1"/>
      <c r="P20" s="1"/>
      <c r="Q20" s="1"/>
      <c r="R20" s="1"/>
      <c r="S20">
        <f t="shared" si="0"/>
        <v>0</v>
      </c>
    </row>
    <row r="23" spans="1:20">
      <c r="T23">
        <f>SUM(T3:T20)</f>
        <v>102.94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1"/>
  <sheetViews>
    <sheetView tabSelected="1" workbookViewId="0">
      <selection activeCell="L5" sqref="L5"/>
    </sheetView>
  </sheetViews>
  <sheetFormatPr baseColWidth="10" defaultRowHeight="14.25"/>
  <cols>
    <col min="2" max="2" width="7.5" bestFit="1" customWidth="1"/>
    <col min="3" max="3" width="5.75" bestFit="1" customWidth="1"/>
  </cols>
  <sheetData>
    <row r="1" spans="1:13" ht="17.25" thickBot="1">
      <c r="A1" s="6" t="s">
        <v>37</v>
      </c>
      <c r="B1" s="3" t="s">
        <v>38</v>
      </c>
      <c r="C1" s="3" t="s">
        <v>39</v>
      </c>
      <c r="D1" s="3" t="s">
        <v>0</v>
      </c>
      <c r="E1" s="3" t="s">
        <v>40</v>
      </c>
      <c r="F1" s="3" t="s">
        <v>107</v>
      </c>
      <c r="H1" s="24" t="s">
        <v>37</v>
      </c>
      <c r="I1" s="13" t="s">
        <v>105</v>
      </c>
      <c r="L1" s="34">
        <f ca="1">WEEKNUM(TODAY(),2)</f>
        <v>39</v>
      </c>
      <c r="M1" t="s">
        <v>106</v>
      </c>
    </row>
    <row r="2" spans="1:13" ht="16.5">
      <c r="A2" s="14" t="s">
        <v>41</v>
      </c>
      <c r="B2" s="28" t="s">
        <v>42</v>
      </c>
      <c r="C2" s="17" t="s">
        <v>43</v>
      </c>
      <c r="D2" s="26" t="s">
        <v>1</v>
      </c>
      <c r="E2" s="27">
        <v>0.34</v>
      </c>
      <c r="F2" s="27">
        <f ca="1">SUMPRODUCT((PDP!$A$3:$A$20=$D2)*((PDP!$B$1:$R$1="s"&amp;Nom!$L$1)+(PDP!$B$1:$R$1="s"&amp;Nom!$L$1+1)+(PDP!$B$1:$R$1="s"&amp;Nom!$L$1+2))*(PDP!$B$3:$R$20))*$E2</f>
        <v>57.120000000000005</v>
      </c>
      <c r="H2" s="14" t="s">
        <v>41</v>
      </c>
      <c r="I2" s="33">
        <f ca="1">SUMPRODUCT(($A$2:$A$51=$H2)*($F$2:$F$51))</f>
        <v>102.94</v>
      </c>
    </row>
    <row r="3" spans="1:13" ht="16.5">
      <c r="A3" s="16" t="s">
        <v>44</v>
      </c>
      <c r="B3" s="28" t="s">
        <v>96</v>
      </c>
      <c r="C3" s="18" t="s">
        <v>45</v>
      </c>
      <c r="D3" s="1" t="s">
        <v>1</v>
      </c>
      <c r="E3" s="28">
        <v>0.5</v>
      </c>
      <c r="F3" s="28">
        <f ca="1">SUMPRODUCT((PDP!$A$3:$A$20=$D3)*((PDP!$B$1:$R$1="s"&amp;Nom!$L$1)+(PDP!$B$1:$R$1="s"&amp;Nom!$L$1+1)+(PDP!$B$1:$R$1="s"&amp;Nom!$L$1+2))*(PDP!$B$3:$R$20))*$E3</f>
        <v>84</v>
      </c>
      <c r="H3" s="16" t="s">
        <v>97</v>
      </c>
      <c r="I3" s="33">
        <f t="shared" ref="I3:I13" ca="1" si="0">SUMPRODUCT(($A$2:$A$51=$H3)*($F$2:$F$51))</f>
        <v>0</v>
      </c>
    </row>
    <row r="4" spans="1:13" ht="16.5">
      <c r="A4" s="16" t="s">
        <v>46</v>
      </c>
      <c r="B4" s="28" t="s">
        <v>47</v>
      </c>
      <c r="C4" s="18" t="s">
        <v>48</v>
      </c>
      <c r="D4" s="1" t="s">
        <v>1</v>
      </c>
      <c r="E4" s="29">
        <v>2</v>
      </c>
      <c r="F4" s="29">
        <f ca="1">SUMPRODUCT((PDP!$A$3:$A$20=$D4)*((PDP!$B$1:$R$1="s"&amp;Nom!$L$1)+(PDP!$B$1:$R$1="s"&amp;Nom!$L$1+1)+(PDP!$B$1:$R$1="s"&amp;Nom!$L$1+2))*(PDP!$B$3:$R$20))*$E4</f>
        <v>336</v>
      </c>
      <c r="H4" s="16" t="s">
        <v>98</v>
      </c>
      <c r="I4" s="33">
        <f t="shared" ca="1" si="0"/>
        <v>0</v>
      </c>
    </row>
    <row r="5" spans="1:13" ht="16.5">
      <c r="A5" s="16" t="s">
        <v>49</v>
      </c>
      <c r="B5" s="28" t="s">
        <v>47</v>
      </c>
      <c r="C5" s="18" t="s">
        <v>48</v>
      </c>
      <c r="D5" s="1" t="s">
        <v>1</v>
      </c>
      <c r="E5" s="29">
        <v>2</v>
      </c>
      <c r="F5" s="29">
        <f ca="1">SUMPRODUCT((PDP!$A$3:$A$20=$D5)*((PDP!$B$1:$R$1="s"&amp;Nom!$L$1)+(PDP!$B$1:$R$1="s"&amp;Nom!$L$1+1)+(PDP!$B$1:$R$1="s"&amp;Nom!$L$1+2))*(PDP!$B$3:$R$20))*$E5</f>
        <v>336</v>
      </c>
      <c r="H5" s="16" t="s">
        <v>44</v>
      </c>
      <c r="I5" s="33">
        <f t="shared" ca="1" si="0"/>
        <v>84</v>
      </c>
    </row>
    <row r="6" spans="1:13" ht="16.5">
      <c r="A6" s="16" t="s">
        <v>100</v>
      </c>
      <c r="B6" s="28" t="s">
        <v>47</v>
      </c>
      <c r="C6" s="18" t="s">
        <v>48</v>
      </c>
      <c r="D6" s="1" t="s">
        <v>1</v>
      </c>
      <c r="E6" s="29">
        <v>1</v>
      </c>
      <c r="F6" s="29">
        <f ca="1">SUMPRODUCT((PDP!$A$3:$A$20=$D6)*((PDP!$B$1:$R$1="s"&amp;Nom!$L$1)+(PDP!$B$1:$R$1="s"&amp;Nom!$L$1+1)+(PDP!$B$1:$R$1="s"&amp;Nom!$L$1+2))*(PDP!$B$3:$R$20))*$E6</f>
        <v>168</v>
      </c>
      <c r="H6" s="15" t="s">
        <v>99</v>
      </c>
      <c r="I6" s="33">
        <f t="shared" ca="1" si="0"/>
        <v>0</v>
      </c>
      <c r="L6" s="35"/>
    </row>
    <row r="7" spans="1:13" ht="16.5">
      <c r="A7" s="16" t="s">
        <v>50</v>
      </c>
      <c r="B7" s="28" t="s">
        <v>47</v>
      </c>
      <c r="C7" s="18" t="s">
        <v>48</v>
      </c>
      <c r="D7" s="1" t="s">
        <v>1</v>
      </c>
      <c r="E7" s="28">
        <v>2</v>
      </c>
      <c r="F7" s="28">
        <f ca="1">SUMPRODUCT((PDP!$A$3:$A$20=$D7)*((PDP!$B$1:$R$1="s"&amp;Nom!$L$1)+(PDP!$B$1:$R$1="s"&amp;Nom!$L$1+1)+(PDP!$B$1:$R$1="s"&amp;Nom!$L$1+2))*(PDP!$B$3:$R$20))*$E7</f>
        <v>336</v>
      </c>
      <c r="H7" s="15" t="s">
        <v>100</v>
      </c>
      <c r="I7" s="33">
        <f t="shared" ca="1" si="0"/>
        <v>232</v>
      </c>
    </row>
    <row r="8" spans="1:13" ht="16.5">
      <c r="A8" s="16" t="s">
        <v>51</v>
      </c>
      <c r="B8" s="28" t="s">
        <v>47</v>
      </c>
      <c r="C8" s="18" t="s">
        <v>48</v>
      </c>
      <c r="D8" s="1" t="s">
        <v>1</v>
      </c>
      <c r="E8" s="29">
        <v>4</v>
      </c>
      <c r="F8" s="29">
        <f ca="1">SUMPRODUCT((PDP!$A$3:$A$20=$D8)*((PDP!$B$1:$R$1="s"&amp;Nom!$L$1)+(PDP!$B$1:$R$1="s"&amp;Nom!$L$1+1)+(PDP!$B$1:$R$1="s"&amp;Nom!$L$1+2))*(PDP!$B$3:$R$20))*$E8</f>
        <v>672</v>
      </c>
      <c r="H8" s="15" t="s">
        <v>101</v>
      </c>
      <c r="I8" s="33">
        <f t="shared" ca="1" si="0"/>
        <v>0</v>
      </c>
    </row>
    <row r="9" spans="1:13" ht="16.5">
      <c r="A9" s="16" t="s">
        <v>52</v>
      </c>
      <c r="B9" s="28" t="s">
        <v>47</v>
      </c>
      <c r="C9" s="18" t="s">
        <v>48</v>
      </c>
      <c r="D9" s="1" t="s">
        <v>1</v>
      </c>
      <c r="E9" s="28">
        <v>1</v>
      </c>
      <c r="F9" s="28">
        <f ca="1">SUMPRODUCT((PDP!$A$3:$A$20=$D9)*((PDP!$B$1:$R$1="s"&amp;Nom!$L$1)+(PDP!$B$1:$R$1="s"&amp;Nom!$L$1+1)+(PDP!$B$1:$R$1="s"&amp;Nom!$L$1+2))*(PDP!$B$3:$R$20))*$E9</f>
        <v>168</v>
      </c>
      <c r="H9" s="16" t="s">
        <v>46</v>
      </c>
      <c r="I9" s="33">
        <f t="shared" ca="1" si="0"/>
        <v>336</v>
      </c>
    </row>
    <row r="10" spans="1:13" ht="16.5">
      <c r="A10" s="16" t="s">
        <v>53</v>
      </c>
      <c r="B10" s="28" t="s">
        <v>47</v>
      </c>
      <c r="C10" s="18" t="s">
        <v>48</v>
      </c>
      <c r="D10" s="1" t="s">
        <v>1</v>
      </c>
      <c r="E10" s="29">
        <v>1</v>
      </c>
      <c r="F10" s="29">
        <f ca="1">SUMPRODUCT((PDP!$A$3:$A$20=$D10)*((PDP!$B$1:$R$1="s"&amp;Nom!$L$1)+(PDP!$B$1:$R$1="s"&amp;Nom!$L$1+1)+(PDP!$B$1:$R$1="s"&amp;Nom!$L$1+2))*(PDP!$B$3:$R$20))*$E10</f>
        <v>168</v>
      </c>
      <c r="H10" s="15" t="s">
        <v>102</v>
      </c>
      <c r="I10" s="33">
        <f t="shared" ca="1" si="0"/>
        <v>0</v>
      </c>
    </row>
    <row r="11" spans="1:13" ht="16.5">
      <c r="A11" s="16" t="s">
        <v>54</v>
      </c>
      <c r="B11" s="28" t="s">
        <v>47</v>
      </c>
      <c r="C11" s="18" t="s">
        <v>48</v>
      </c>
      <c r="D11" s="1" t="s">
        <v>1</v>
      </c>
      <c r="E11" s="29">
        <v>4</v>
      </c>
      <c r="F11" s="29">
        <f ca="1">SUMPRODUCT((PDP!$A$3:$A$20=$D11)*((PDP!$B$1:$R$1="s"&amp;Nom!$L$1)+(PDP!$B$1:$R$1="s"&amp;Nom!$L$1+1)+(PDP!$B$1:$R$1="s"&amp;Nom!$L$1+2))*(PDP!$B$3:$R$20))*$E11</f>
        <v>672</v>
      </c>
      <c r="H11" s="16" t="s">
        <v>49</v>
      </c>
      <c r="I11" s="33">
        <f t="shared" ca="1" si="0"/>
        <v>336</v>
      </c>
    </row>
    <row r="12" spans="1:13" ht="16.5">
      <c r="A12" s="16" t="s">
        <v>55</v>
      </c>
      <c r="B12" s="28" t="s">
        <v>47</v>
      </c>
      <c r="C12" s="18" t="s">
        <v>56</v>
      </c>
      <c r="D12" s="1" t="s">
        <v>1</v>
      </c>
      <c r="E12" s="29">
        <v>0</v>
      </c>
      <c r="F12" s="29">
        <f ca="1">SUMPRODUCT((PDP!$A$3:$A$20=$D12)*((PDP!$B$1:$R$1="s"&amp;Nom!$L$1)+(PDP!$B$1:$R$1="s"&amp;Nom!$L$1+1)+(PDP!$B$1:$R$1="s"&amp;Nom!$L$1+2))*(PDP!$B$3:$R$20))*$E12</f>
        <v>0</v>
      </c>
      <c r="H12" s="15" t="s">
        <v>103</v>
      </c>
      <c r="I12" s="33">
        <f t="shared" ca="1" si="0"/>
        <v>0</v>
      </c>
    </row>
    <row r="13" spans="1:13" ht="16.5">
      <c r="A13" s="16" t="s">
        <v>57</v>
      </c>
      <c r="B13" s="28" t="e">
        <v>#N/A</v>
      </c>
      <c r="C13" s="18" t="e">
        <v>#N/A</v>
      </c>
      <c r="D13" s="1" t="s">
        <v>1</v>
      </c>
      <c r="E13" s="29">
        <v>0</v>
      </c>
      <c r="F13" s="29">
        <f ca="1">SUMPRODUCT((PDP!$A$3:$A$20=$D13)*((PDP!$B$1:$R$1="s"&amp;Nom!$L$1)+(PDP!$B$1:$R$1="s"&amp;Nom!$L$1+1)+(PDP!$B$1:$R$1="s"&amp;Nom!$L$1+2))*(PDP!$B$3:$R$20))*$E13</f>
        <v>0</v>
      </c>
      <c r="H13" s="15" t="s">
        <v>104</v>
      </c>
      <c r="I13" s="33">
        <f t="shared" ca="1" si="0"/>
        <v>0</v>
      </c>
    </row>
    <row r="14" spans="1:13">
      <c r="A14" s="16" t="s">
        <v>58</v>
      </c>
      <c r="B14" s="28" t="s">
        <v>47</v>
      </c>
      <c r="C14" s="18" t="s">
        <v>56</v>
      </c>
      <c r="D14" s="1" t="s">
        <v>1</v>
      </c>
      <c r="E14" s="29">
        <v>0</v>
      </c>
      <c r="F14" s="29">
        <f ca="1">SUMPRODUCT((PDP!$A$3:$A$20=$D14)*((PDP!$B$1:$R$1="s"&amp;Nom!$L$1)+(PDP!$B$1:$R$1="s"&amp;Nom!$L$1+1)+(PDP!$B$1:$R$1="s"&amp;Nom!$L$1+2))*(PDP!$B$3:$R$20))*$E14</f>
        <v>0</v>
      </c>
    </row>
    <row r="15" spans="1:13">
      <c r="A15" s="16" t="s">
        <v>59</v>
      </c>
      <c r="B15" s="28" t="s">
        <v>47</v>
      </c>
      <c r="C15" s="18" t="s">
        <v>56</v>
      </c>
      <c r="D15" s="1" t="s">
        <v>1</v>
      </c>
      <c r="E15" s="28">
        <v>0</v>
      </c>
      <c r="F15" s="28">
        <f ca="1">SUMPRODUCT((PDP!$A$3:$A$20=$D15)*((PDP!$B$1:$R$1="s"&amp;Nom!$L$1)+(PDP!$B$1:$R$1="s"&amp;Nom!$L$1+1)+(PDP!$B$1:$R$1="s"&amp;Nom!$L$1+2))*(PDP!$B$3:$R$20))*$E15</f>
        <v>0</v>
      </c>
    </row>
    <row r="16" spans="1:13" ht="15" thickBot="1">
      <c r="A16" s="19" t="s">
        <v>60</v>
      </c>
      <c r="B16" s="19" t="s">
        <v>47</v>
      </c>
      <c r="C16" s="20" t="s">
        <v>56</v>
      </c>
      <c r="D16" s="30" t="s">
        <v>1</v>
      </c>
      <c r="E16" s="31">
        <v>0</v>
      </c>
      <c r="F16" s="31">
        <f ca="1">SUMPRODUCT((PDP!$A$3:$A$20=$D16)*((PDP!$B$1:$R$1="s"&amp;Nom!$L$1)+(PDP!$B$1:$R$1="s"&amp;Nom!$L$1+1)+(PDP!$B$1:$R$1="s"&amp;Nom!$L$1+2))*(PDP!$B$3:$R$20))*$E16</f>
        <v>0</v>
      </c>
    </row>
    <row r="17" spans="1:6">
      <c r="A17" s="14" t="s">
        <v>41</v>
      </c>
      <c r="B17" s="28" t="s">
        <v>47</v>
      </c>
      <c r="C17" s="17" t="s">
        <v>56</v>
      </c>
      <c r="D17" s="26" t="s">
        <v>3</v>
      </c>
      <c r="E17" s="27">
        <v>0.22</v>
      </c>
      <c r="F17" s="27">
        <f ca="1">SUMPRODUCT((PDP!$A$3:$A$20=$D17)*((PDP!$B$1:$R$1="s"&amp;Nom!$L$1)+(PDP!$B$1:$R$1="s"&amp;Nom!$L$1+1)+(PDP!$B$1:$R$1="s"&amp;Nom!$L$1+2))*(PDP!$B$3:$R$20))*$E17</f>
        <v>14.08</v>
      </c>
    </row>
    <row r="18" spans="1:6">
      <c r="A18" s="16" t="s">
        <v>61</v>
      </c>
      <c r="B18" s="28" t="s">
        <v>47</v>
      </c>
      <c r="C18" s="18" t="s">
        <v>56</v>
      </c>
      <c r="D18" s="1" t="s">
        <v>3</v>
      </c>
      <c r="E18" s="29">
        <v>0</v>
      </c>
      <c r="F18" s="29">
        <f ca="1">SUMPRODUCT((PDP!$A$3:$A$20=$D18)*((PDP!$B$1:$R$1="s"&amp;Nom!$L$1)+(PDP!$B$1:$R$1="s"&amp;Nom!$L$1+1)+(PDP!$B$1:$R$1="s"&amp;Nom!$L$1+2))*(PDP!$B$3:$R$20))*$E18</f>
        <v>0</v>
      </c>
    </row>
    <row r="19" spans="1:6">
      <c r="A19" s="16" t="s">
        <v>100</v>
      </c>
      <c r="B19" s="28" t="s">
        <v>62</v>
      </c>
      <c r="C19" s="18" t="s">
        <v>63</v>
      </c>
      <c r="D19" s="1" t="s">
        <v>3</v>
      </c>
      <c r="E19" s="28">
        <v>1</v>
      </c>
      <c r="F19" s="28">
        <f ca="1">SUMPRODUCT((PDP!$A$3:$A$20=$D19)*((PDP!$B$1:$R$1="s"&amp;Nom!$L$1)+(PDP!$B$1:$R$1="s"&amp;Nom!$L$1+1)+(PDP!$B$1:$R$1="s"&amp;Nom!$L$1+2))*(PDP!$B$3:$R$20))*$E19</f>
        <v>64</v>
      </c>
    </row>
    <row r="20" spans="1:6">
      <c r="A20" s="16" t="s">
        <v>64</v>
      </c>
      <c r="B20" s="28" t="s">
        <v>62</v>
      </c>
      <c r="C20" s="18" t="s">
        <v>63</v>
      </c>
      <c r="D20" s="1" t="s">
        <v>3</v>
      </c>
      <c r="E20" s="29">
        <v>0</v>
      </c>
      <c r="F20" s="29">
        <f ca="1">SUMPRODUCT((PDP!$A$3:$A$20=$D20)*((PDP!$B$1:$R$1="s"&amp;Nom!$L$1)+(PDP!$B$1:$R$1="s"&amp;Nom!$L$1+1)+(PDP!$B$1:$R$1="s"&amp;Nom!$L$1+2))*(PDP!$B$3:$R$20))*$E20</f>
        <v>0</v>
      </c>
    </row>
    <row r="21" spans="1:6">
      <c r="A21" s="16" t="s">
        <v>65</v>
      </c>
      <c r="B21" s="28" t="s">
        <v>62</v>
      </c>
      <c r="C21" s="18" t="s">
        <v>63</v>
      </c>
      <c r="D21" s="1" t="s">
        <v>3</v>
      </c>
      <c r="E21" s="28">
        <v>0</v>
      </c>
      <c r="F21" s="28">
        <f ca="1">SUMPRODUCT((PDP!$A$3:$A$20=$D21)*((PDP!$B$1:$R$1="s"&amp;Nom!$L$1)+(PDP!$B$1:$R$1="s"&amp;Nom!$L$1+1)+(PDP!$B$1:$R$1="s"&amp;Nom!$L$1+2))*(PDP!$B$3:$R$20))*$E21</f>
        <v>0</v>
      </c>
    </row>
    <row r="22" spans="1:6">
      <c r="A22" s="16" t="s">
        <v>66</v>
      </c>
      <c r="B22" s="28" t="s">
        <v>62</v>
      </c>
      <c r="C22" s="18" t="s">
        <v>63</v>
      </c>
      <c r="D22" s="1" t="s">
        <v>3</v>
      </c>
      <c r="E22" s="29">
        <v>0</v>
      </c>
      <c r="F22" s="29">
        <f ca="1">SUMPRODUCT((PDP!$A$3:$A$20=$D22)*((PDP!$B$1:$R$1="s"&amp;Nom!$L$1)+(PDP!$B$1:$R$1="s"&amp;Nom!$L$1+1)+(PDP!$B$1:$R$1="s"&amp;Nom!$L$1+2))*(PDP!$B$3:$R$20))*$E22</f>
        <v>0</v>
      </c>
    </row>
    <row r="23" spans="1:6">
      <c r="A23" s="16" t="s">
        <v>67</v>
      </c>
      <c r="B23" s="28" t="s">
        <v>62</v>
      </c>
      <c r="C23" s="18" t="s">
        <v>63</v>
      </c>
      <c r="D23" s="1" t="s">
        <v>3</v>
      </c>
      <c r="E23" s="29">
        <v>1</v>
      </c>
      <c r="F23" s="29">
        <f ca="1">SUMPRODUCT((PDP!$A$3:$A$20=$D23)*((PDP!$B$1:$R$1="s"&amp;Nom!$L$1)+(PDP!$B$1:$R$1="s"&amp;Nom!$L$1+1)+(PDP!$B$1:$R$1="s"&amp;Nom!$L$1+2))*(PDP!$B$3:$R$20))*$E23</f>
        <v>64</v>
      </c>
    </row>
    <row r="24" spans="1:6">
      <c r="A24" s="16" t="s">
        <v>68</v>
      </c>
      <c r="B24" s="28" t="s">
        <v>62</v>
      </c>
      <c r="C24" s="18" t="s">
        <v>63</v>
      </c>
      <c r="D24" s="1" t="s">
        <v>3</v>
      </c>
      <c r="E24" s="29">
        <v>1</v>
      </c>
      <c r="F24" s="29">
        <f ca="1">SUMPRODUCT((PDP!$A$3:$A$20=$D24)*((PDP!$B$1:$R$1="s"&amp;Nom!$L$1)+(PDP!$B$1:$R$1="s"&amp;Nom!$L$1+1)+(PDP!$B$1:$R$1="s"&amp;Nom!$L$1+2))*(PDP!$B$3:$R$20))*$E24</f>
        <v>64</v>
      </c>
    </row>
    <row r="25" spans="1:6">
      <c r="A25" s="16" t="s">
        <v>69</v>
      </c>
      <c r="B25" s="28" t="s">
        <v>62</v>
      </c>
      <c r="C25" s="18" t="s">
        <v>63</v>
      </c>
      <c r="D25" s="1" t="s">
        <v>3</v>
      </c>
      <c r="E25" s="32">
        <v>0.33333333333333331</v>
      </c>
      <c r="F25" s="32">
        <f ca="1">SUMPRODUCT((PDP!$A$3:$A$20=$D25)*((PDP!$B$1:$R$1="s"&amp;Nom!$L$1)+(PDP!$B$1:$R$1="s"&amp;Nom!$L$1+1)+(PDP!$B$1:$R$1="s"&amp;Nom!$L$1+2))*(PDP!$B$3:$R$20))*$E25</f>
        <v>21.333333333333332</v>
      </c>
    </row>
    <row r="26" spans="1:6" ht="15" thickBot="1">
      <c r="A26" s="19" t="s">
        <v>70</v>
      </c>
      <c r="B26" s="19" t="s">
        <v>62</v>
      </c>
      <c r="C26" s="20" t="s">
        <v>63</v>
      </c>
      <c r="D26" s="30" t="s">
        <v>3</v>
      </c>
      <c r="E26" s="31">
        <v>1</v>
      </c>
      <c r="F26" s="31">
        <f ca="1">SUMPRODUCT((PDP!$A$3:$A$20=$D26)*((PDP!$B$1:$R$1="s"&amp;Nom!$L$1)+(PDP!$B$1:$R$1="s"&amp;Nom!$L$1+1)+(PDP!$B$1:$R$1="s"&amp;Nom!$L$1+2))*(PDP!$B$3:$R$20))*$E26</f>
        <v>64</v>
      </c>
    </row>
    <row r="27" spans="1:6">
      <c r="A27" s="21" t="s">
        <v>41</v>
      </c>
      <c r="B27" s="28" t="s">
        <v>62</v>
      </c>
      <c r="C27" s="22" t="s">
        <v>63</v>
      </c>
      <c r="D27" s="25" t="s">
        <v>7</v>
      </c>
      <c r="E27" s="23">
        <v>0.23</v>
      </c>
      <c r="F27" s="23">
        <f ca="1">SUMPRODUCT((PDP!$A$3:$A$20=$D27)*((PDP!$B$1:$R$1="s"&amp;Nom!$L$1)+(PDP!$B$1:$R$1="s"&amp;Nom!$L$1+1)+(PDP!$B$1:$R$1="s"&amp;Nom!$L$1+2))*(PDP!$B$3:$R$20))*$E27</f>
        <v>31.740000000000002</v>
      </c>
    </row>
    <row r="28" spans="1:6">
      <c r="A28" s="5" t="s">
        <v>71</v>
      </c>
      <c r="B28" s="28" t="s">
        <v>62</v>
      </c>
      <c r="C28" s="7" t="s">
        <v>63</v>
      </c>
      <c r="D28" s="1" t="s">
        <v>7</v>
      </c>
      <c r="E28" s="9">
        <v>0</v>
      </c>
      <c r="F28" s="9">
        <f ca="1">SUMPRODUCT((PDP!$A$3:$A$20=$D28)*((PDP!$B$1:$R$1="s"&amp;Nom!$L$1)+(PDP!$B$1:$R$1="s"&amp;Nom!$L$1+1)+(PDP!$B$1:$R$1="s"&amp;Nom!$L$1+2))*(PDP!$B$3:$R$20))*$E28</f>
        <v>0</v>
      </c>
    </row>
    <row r="29" spans="1:6">
      <c r="A29" s="5" t="s">
        <v>72</v>
      </c>
      <c r="B29" s="28" t="s">
        <v>47</v>
      </c>
      <c r="C29" s="7" t="s">
        <v>73</v>
      </c>
      <c r="D29" s="1" t="s">
        <v>7</v>
      </c>
      <c r="E29" s="9">
        <v>2</v>
      </c>
      <c r="F29" s="9">
        <f ca="1">SUMPRODUCT((PDP!$A$3:$A$20=$D29)*((PDP!$B$1:$R$1="s"&amp;Nom!$L$1)+(PDP!$B$1:$R$1="s"&amp;Nom!$L$1+1)+(PDP!$B$1:$R$1="s"&amp;Nom!$L$1+2))*(PDP!$B$3:$R$20))*$E29</f>
        <v>276</v>
      </c>
    </row>
    <row r="30" spans="1:6">
      <c r="A30" s="5" t="s">
        <v>74</v>
      </c>
      <c r="B30" s="28" t="s">
        <v>47</v>
      </c>
      <c r="C30" s="7" t="s">
        <v>73</v>
      </c>
      <c r="D30" s="1" t="s">
        <v>7</v>
      </c>
      <c r="E30" s="9">
        <v>1</v>
      </c>
      <c r="F30" s="9">
        <f ca="1">SUMPRODUCT((PDP!$A$3:$A$20=$D30)*((PDP!$B$1:$R$1="s"&amp;Nom!$L$1)+(PDP!$B$1:$R$1="s"&amp;Nom!$L$1+1)+(PDP!$B$1:$R$1="s"&amp;Nom!$L$1+2))*(PDP!$B$3:$R$20))*$E30</f>
        <v>138</v>
      </c>
    </row>
    <row r="31" spans="1:6">
      <c r="A31" s="5" t="s">
        <v>75</v>
      </c>
      <c r="B31" s="28" t="s">
        <v>47</v>
      </c>
      <c r="C31" s="7" t="s">
        <v>73</v>
      </c>
      <c r="D31" s="1" t="s">
        <v>7</v>
      </c>
      <c r="E31" s="8">
        <v>1</v>
      </c>
      <c r="F31" s="8">
        <f ca="1">SUMPRODUCT((PDP!$A$3:$A$20=$D31)*((PDP!$B$1:$R$1="s"&amp;Nom!$L$1)+(PDP!$B$1:$R$1="s"&amp;Nom!$L$1+1)+(PDP!$B$1:$R$1="s"&amp;Nom!$L$1+2))*(PDP!$B$3:$R$20))*$E31</f>
        <v>138</v>
      </c>
    </row>
    <row r="32" spans="1:6">
      <c r="A32" s="5" t="s">
        <v>76</v>
      </c>
      <c r="B32" s="28" t="s">
        <v>47</v>
      </c>
      <c r="C32" s="7" t="s">
        <v>73</v>
      </c>
      <c r="D32" s="1" t="s">
        <v>7</v>
      </c>
      <c r="E32" s="8">
        <v>1</v>
      </c>
      <c r="F32" s="8">
        <f ca="1">SUMPRODUCT((PDP!$A$3:$A$20=$D32)*((PDP!$B$1:$R$1="s"&amp;Nom!$L$1)+(PDP!$B$1:$R$1="s"&amp;Nom!$L$1+1)+(PDP!$B$1:$R$1="s"&amp;Nom!$L$1+2))*(PDP!$B$3:$R$20))*$E32</f>
        <v>138</v>
      </c>
    </row>
    <row r="33" spans="1:6">
      <c r="A33" s="5" t="s">
        <v>77</v>
      </c>
      <c r="B33" s="28" t="s">
        <v>47</v>
      </c>
      <c r="C33" s="7" t="s">
        <v>73</v>
      </c>
      <c r="D33" s="1" t="s">
        <v>7</v>
      </c>
      <c r="E33" s="9">
        <v>1</v>
      </c>
      <c r="F33" s="9">
        <f ca="1">SUMPRODUCT((PDP!$A$3:$A$20=$D33)*((PDP!$B$1:$R$1="s"&amp;Nom!$L$1)+(PDP!$B$1:$R$1="s"&amp;Nom!$L$1+1)+(PDP!$B$1:$R$1="s"&amp;Nom!$L$1+2))*(PDP!$B$3:$R$20))*$E33</f>
        <v>138</v>
      </c>
    </row>
    <row r="34" spans="1:6">
      <c r="A34" s="5" t="s">
        <v>78</v>
      </c>
      <c r="B34" s="28" t="s">
        <v>47</v>
      </c>
      <c r="C34" s="7" t="s">
        <v>56</v>
      </c>
      <c r="D34" s="1" t="s">
        <v>7</v>
      </c>
      <c r="E34" s="9">
        <v>0</v>
      </c>
      <c r="F34" s="9">
        <f ca="1">SUMPRODUCT((PDP!$A$3:$A$20=$D34)*((PDP!$B$1:$R$1="s"&amp;Nom!$L$1)+(PDP!$B$1:$R$1="s"&amp;Nom!$L$1+1)+(PDP!$B$1:$R$1="s"&amp;Nom!$L$1+2))*(PDP!$B$3:$R$20))*$E34</f>
        <v>0</v>
      </c>
    </row>
    <row r="35" spans="1:6">
      <c r="A35" s="5" t="s">
        <v>79</v>
      </c>
      <c r="B35" s="28" t="s">
        <v>47</v>
      </c>
      <c r="C35" s="7" t="s">
        <v>56</v>
      </c>
      <c r="D35" s="1" t="s">
        <v>7</v>
      </c>
      <c r="E35" s="9">
        <v>0</v>
      </c>
      <c r="F35" s="9">
        <f ca="1">SUMPRODUCT((PDP!$A$3:$A$20=$D35)*((PDP!$B$1:$R$1="s"&amp;Nom!$L$1)+(PDP!$B$1:$R$1="s"&amp;Nom!$L$1+1)+(PDP!$B$1:$R$1="s"&amp;Nom!$L$1+2))*(PDP!$B$3:$R$20))*$E35</f>
        <v>0</v>
      </c>
    </row>
    <row r="36" spans="1:6">
      <c r="A36" s="5" t="s">
        <v>80</v>
      </c>
      <c r="B36" s="28" t="s">
        <v>47</v>
      </c>
      <c r="C36" s="7" t="s">
        <v>56</v>
      </c>
      <c r="D36" s="1" t="s">
        <v>7</v>
      </c>
      <c r="E36" s="9">
        <v>0</v>
      </c>
      <c r="F36" s="9">
        <f ca="1">SUMPRODUCT((PDP!$A$3:$A$20=$D36)*((PDP!$B$1:$R$1="s"&amp;Nom!$L$1)+(PDP!$B$1:$R$1="s"&amp;Nom!$L$1+1)+(PDP!$B$1:$R$1="s"&amp;Nom!$L$1+2))*(PDP!$B$3:$R$20))*$E36</f>
        <v>0</v>
      </c>
    </row>
    <row r="37" spans="1:6">
      <c r="A37" s="5" t="s">
        <v>81</v>
      </c>
      <c r="B37" s="28" t="s">
        <v>47</v>
      </c>
      <c r="C37" s="7" t="s">
        <v>56</v>
      </c>
      <c r="D37" s="1" t="s">
        <v>7</v>
      </c>
      <c r="E37" s="9">
        <v>0</v>
      </c>
      <c r="F37" s="9">
        <f ca="1">SUMPRODUCT((PDP!$A$3:$A$20=$D37)*((PDP!$B$1:$R$1="s"&amp;Nom!$L$1)+(PDP!$B$1:$R$1="s"&amp;Nom!$L$1+1)+(PDP!$B$1:$R$1="s"&amp;Nom!$L$1+2))*(PDP!$B$3:$R$20))*$E37</f>
        <v>0</v>
      </c>
    </row>
    <row r="38" spans="1:6">
      <c r="A38" s="4" t="s">
        <v>82</v>
      </c>
      <c r="B38" s="28" t="s">
        <v>47</v>
      </c>
      <c r="C38" s="7" t="s">
        <v>56</v>
      </c>
      <c r="D38" s="1" t="s">
        <v>7</v>
      </c>
      <c r="E38" s="8">
        <v>0</v>
      </c>
      <c r="F38" s="8">
        <f ca="1">SUMPRODUCT((PDP!$A$3:$A$20=$D38)*((PDP!$B$1:$R$1="s"&amp;Nom!$L$1)+(PDP!$B$1:$R$1="s"&amp;Nom!$L$1+1)+(PDP!$B$1:$R$1="s"&amp;Nom!$L$1+2))*(PDP!$B$3:$R$20))*$E38</f>
        <v>0</v>
      </c>
    </row>
    <row r="39" spans="1:6">
      <c r="A39" s="4" t="s">
        <v>83</v>
      </c>
      <c r="B39" s="28" t="s">
        <v>47</v>
      </c>
      <c r="C39" s="7" t="s">
        <v>56</v>
      </c>
      <c r="D39" s="1" t="s">
        <v>7</v>
      </c>
      <c r="E39" s="9">
        <v>0</v>
      </c>
      <c r="F39" s="9">
        <f ca="1">SUMPRODUCT((PDP!$A$3:$A$20=$D39)*((PDP!$B$1:$R$1="s"&amp;Nom!$L$1)+(PDP!$B$1:$R$1="s"&amp;Nom!$L$1+1)+(PDP!$B$1:$R$1="s"&amp;Nom!$L$1+2))*(PDP!$B$3:$R$20))*$E39</f>
        <v>0</v>
      </c>
    </row>
    <row r="40" spans="1:6">
      <c r="A40" s="4" t="s">
        <v>84</v>
      </c>
      <c r="B40" s="28" t="s">
        <v>47</v>
      </c>
      <c r="C40" s="7" t="s">
        <v>73</v>
      </c>
      <c r="D40" s="1" t="s">
        <v>7</v>
      </c>
      <c r="E40" s="9">
        <v>2</v>
      </c>
      <c r="F40" s="9">
        <f ca="1">SUMPRODUCT((PDP!$A$3:$A$20=$D40)*((PDP!$B$1:$R$1="s"&amp;Nom!$L$1)+(PDP!$B$1:$R$1="s"&amp;Nom!$L$1+1)+(PDP!$B$1:$R$1="s"&amp;Nom!$L$1+2))*(PDP!$B$3:$R$20))*$E40</f>
        <v>276</v>
      </c>
    </row>
    <row r="41" spans="1:6">
      <c r="A41" s="4" t="s">
        <v>85</v>
      </c>
      <c r="B41" s="28" t="s">
        <v>47</v>
      </c>
      <c r="C41" s="7" t="s">
        <v>56</v>
      </c>
      <c r="D41" s="1" t="s">
        <v>7</v>
      </c>
      <c r="E41" s="8">
        <v>0</v>
      </c>
      <c r="F41" s="8">
        <f ca="1">SUMPRODUCT((PDP!$A$3:$A$20=$D41)*((PDP!$B$1:$R$1="s"&amp;Nom!$L$1)+(PDP!$B$1:$R$1="s"&amp;Nom!$L$1+1)+(PDP!$B$1:$R$1="s"&amp;Nom!$L$1+2))*(PDP!$B$3:$R$20))*$E41</f>
        <v>0</v>
      </c>
    </row>
    <row r="42" spans="1:6">
      <c r="A42" s="4" t="s">
        <v>86</v>
      </c>
      <c r="B42" s="28" t="s">
        <v>47</v>
      </c>
      <c r="C42" s="7" t="s">
        <v>56</v>
      </c>
      <c r="D42" s="1" t="s">
        <v>7</v>
      </c>
      <c r="E42" s="9">
        <v>0</v>
      </c>
      <c r="F42" s="9">
        <f ca="1">SUMPRODUCT((PDP!$A$3:$A$20=$D42)*((PDP!$B$1:$R$1="s"&amp;Nom!$L$1)+(PDP!$B$1:$R$1="s"&amp;Nom!$L$1+1)+(PDP!$B$1:$R$1="s"&amp;Nom!$L$1+2))*(PDP!$B$3:$R$20))*$E42</f>
        <v>0</v>
      </c>
    </row>
    <row r="43" spans="1:6">
      <c r="A43" s="4" t="s">
        <v>87</v>
      </c>
      <c r="B43" s="28" t="s">
        <v>47</v>
      </c>
      <c r="C43" s="7" t="s">
        <v>73</v>
      </c>
      <c r="D43" s="1" t="s">
        <v>7</v>
      </c>
      <c r="E43" s="8">
        <v>2</v>
      </c>
      <c r="F43" s="8">
        <f ca="1">SUMPRODUCT((PDP!$A$3:$A$20=$D43)*((PDP!$B$1:$R$1="s"&amp;Nom!$L$1)+(PDP!$B$1:$R$1="s"&amp;Nom!$L$1+1)+(PDP!$B$1:$R$1="s"&amp;Nom!$L$1+2))*(PDP!$B$3:$R$20))*$E43</f>
        <v>276</v>
      </c>
    </row>
    <row r="44" spans="1:6">
      <c r="A44" s="4" t="s">
        <v>88</v>
      </c>
      <c r="B44" s="28" t="s">
        <v>47</v>
      </c>
      <c r="C44" s="7" t="s">
        <v>73</v>
      </c>
      <c r="D44" s="1" t="s">
        <v>7</v>
      </c>
      <c r="E44" s="9">
        <v>2</v>
      </c>
      <c r="F44" s="9">
        <f ca="1">SUMPRODUCT((PDP!$A$3:$A$20=$D44)*((PDP!$B$1:$R$1="s"&amp;Nom!$L$1)+(PDP!$B$1:$R$1="s"&amp;Nom!$L$1+1)+(PDP!$B$1:$R$1="s"&amp;Nom!$L$1+2))*(PDP!$B$3:$R$20))*$E44</f>
        <v>276</v>
      </c>
    </row>
    <row r="45" spans="1:6">
      <c r="A45" s="4" t="s">
        <v>89</v>
      </c>
      <c r="B45" s="28" t="s">
        <v>47</v>
      </c>
      <c r="C45" s="7" t="s">
        <v>73</v>
      </c>
      <c r="D45" s="1" t="s">
        <v>7</v>
      </c>
      <c r="E45" s="9">
        <v>2</v>
      </c>
      <c r="F45" s="9">
        <f ca="1">SUMPRODUCT((PDP!$A$3:$A$20=$D45)*((PDP!$B$1:$R$1="s"&amp;Nom!$L$1)+(PDP!$B$1:$R$1="s"&amp;Nom!$L$1+1)+(PDP!$B$1:$R$1="s"&amp;Nom!$L$1+2))*(PDP!$B$3:$R$20))*$E45</f>
        <v>276</v>
      </c>
    </row>
    <row r="46" spans="1:6">
      <c r="A46" s="4" t="s">
        <v>90</v>
      </c>
      <c r="B46" s="28" t="s">
        <v>47</v>
      </c>
      <c r="C46" s="7" t="s">
        <v>73</v>
      </c>
      <c r="D46" s="1" t="s">
        <v>7</v>
      </c>
      <c r="E46" s="9">
        <v>2</v>
      </c>
      <c r="F46" s="9">
        <f ca="1">SUMPRODUCT((PDP!$A$3:$A$20=$D46)*((PDP!$B$1:$R$1="s"&amp;Nom!$L$1)+(PDP!$B$1:$R$1="s"&amp;Nom!$L$1+1)+(PDP!$B$1:$R$1="s"&amp;Nom!$L$1+2))*(PDP!$B$3:$R$20))*$E46</f>
        <v>276</v>
      </c>
    </row>
    <row r="47" spans="1:6">
      <c r="A47" s="4" t="s">
        <v>91</v>
      </c>
      <c r="B47" s="28" t="s">
        <v>47</v>
      </c>
      <c r="C47" s="7" t="s">
        <v>73</v>
      </c>
      <c r="D47" s="1" t="s">
        <v>7</v>
      </c>
      <c r="E47" s="8">
        <v>1</v>
      </c>
      <c r="F47" s="8">
        <f ca="1">SUMPRODUCT((PDP!$A$3:$A$20=$D47)*((PDP!$B$1:$R$1="s"&amp;Nom!$L$1)+(PDP!$B$1:$R$1="s"&amp;Nom!$L$1+1)+(PDP!$B$1:$R$1="s"&amp;Nom!$L$1+2))*(PDP!$B$3:$R$20))*$E47</f>
        <v>138</v>
      </c>
    </row>
    <row r="48" spans="1:6">
      <c r="A48" s="4" t="s">
        <v>92</v>
      </c>
      <c r="B48" s="28" t="s">
        <v>47</v>
      </c>
      <c r="C48" s="7" t="s">
        <v>73</v>
      </c>
      <c r="D48" s="1" t="s">
        <v>7</v>
      </c>
      <c r="E48" s="8">
        <v>1</v>
      </c>
      <c r="F48" s="8">
        <f ca="1">SUMPRODUCT((PDP!$A$3:$A$20=$D48)*((PDP!$B$1:$R$1="s"&amp;Nom!$L$1)+(PDP!$B$1:$R$1="s"&amp;Nom!$L$1+1)+(PDP!$B$1:$R$1="s"&amp;Nom!$L$1+2))*(PDP!$B$3:$R$20))*$E48</f>
        <v>138</v>
      </c>
    </row>
    <row r="49" spans="1:6">
      <c r="A49" s="4" t="s">
        <v>93</v>
      </c>
      <c r="B49" s="28" t="s">
        <v>47</v>
      </c>
      <c r="C49" s="7" t="s">
        <v>73</v>
      </c>
      <c r="D49" s="1" t="s">
        <v>7</v>
      </c>
      <c r="E49" s="9">
        <v>1</v>
      </c>
      <c r="F49" s="9">
        <f ca="1">SUMPRODUCT((PDP!$A$3:$A$20=$D49)*((PDP!$B$1:$R$1="s"&amp;Nom!$L$1)+(PDP!$B$1:$R$1="s"&amp;Nom!$L$1+1)+(PDP!$B$1:$R$1="s"&amp;Nom!$L$1+2))*(PDP!$B$3:$R$20))*$E49</f>
        <v>138</v>
      </c>
    </row>
    <row r="50" spans="1:6">
      <c r="A50" s="4" t="s">
        <v>94</v>
      </c>
      <c r="B50" s="28" t="s">
        <v>47</v>
      </c>
      <c r="C50" s="7" t="s">
        <v>73</v>
      </c>
      <c r="D50" s="1" t="s">
        <v>7</v>
      </c>
      <c r="E50" s="9">
        <v>2</v>
      </c>
      <c r="F50" s="9">
        <f ca="1">SUMPRODUCT((PDP!$A$3:$A$20=$D50)*((PDP!$B$1:$R$1="s"&amp;Nom!$L$1)+(PDP!$B$1:$R$1="s"&amp;Nom!$L$1+1)+(PDP!$B$1:$R$1="s"&amp;Nom!$L$1+2))*(PDP!$B$3:$R$20))*$E50</f>
        <v>276</v>
      </c>
    </row>
    <row r="51" spans="1:6" ht="15" thickBot="1">
      <c r="A51" s="10" t="s">
        <v>95</v>
      </c>
      <c r="B51" s="19" t="s">
        <v>47</v>
      </c>
      <c r="C51" s="11" t="s">
        <v>73</v>
      </c>
      <c r="D51" s="1" t="s">
        <v>7</v>
      </c>
      <c r="E51" s="12">
        <v>1</v>
      </c>
      <c r="F51" s="12">
        <f ca="1">SUMPRODUCT((PDP!$A$3:$A$20=$D51)*((PDP!$B$1:$R$1="s"&amp;Nom!$L$1)+(PDP!$B$1:$R$1="s"&amp;Nom!$L$1+1)+(PDP!$B$1:$R$1="s"&amp;Nom!$L$1+2))*(PDP!$B$3:$R$20))*$E51</f>
        <v>138</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SKU</vt:lpstr>
      <vt:lpstr>PDP</vt:lpstr>
      <vt:lpstr>Nom</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Cédric LAFON</dc:creator>
  <cp:lastModifiedBy>J-Paul</cp:lastModifiedBy>
  <dcterms:created xsi:type="dcterms:W3CDTF">2015-09-23T07:39:43Z</dcterms:created>
  <dcterms:modified xsi:type="dcterms:W3CDTF">2015-09-23T10:31:21Z</dcterms:modified>
</cp:coreProperties>
</file>