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webextensions/webextension1.xml" ContentType="application/vnd.ms-office.webextensi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730"/>
  <workbookPr showInkAnnotation="0" defaultThemeVersion="124226"/>
  <mc:AlternateContent xmlns:mc="http://schemas.openxmlformats.org/markup-compatibility/2006">
    <mc:Choice Requires="x15">
      <x15ac:absPath xmlns:x15ac="http://schemas.microsoft.com/office/spreadsheetml/2010/11/ac" url="D:\Téléchargements\"/>
    </mc:Choice>
  </mc:AlternateContent>
  <xr:revisionPtr revIDLastSave="0" documentId="8_{C37CD4D2-9727-4310-B833-4770435E930B}" xr6:coauthVersionLast="36" xr6:coauthVersionMax="36" xr10:uidLastSave="{00000000-0000-0000-0000-000000000000}"/>
  <bookViews>
    <workbookView xWindow="0" yWindow="0" windowWidth="19200" windowHeight="10350" activeTab="1" xr2:uid="{00000000-000D-0000-FFFF-FFFF00000000}"/>
  </bookViews>
  <sheets>
    <sheet name="Base de données" sheetId="1" r:id="rId1"/>
    <sheet name="FEUILLE SOIN" sheetId="4" r:id="rId2"/>
  </sheets>
  <definedNames>
    <definedName name="Déplacement">'Base de données'!$E$34:$E$36</definedName>
    <definedName name="NomPatient">'Base de données'!$B$5:$B$31</definedName>
    <definedName name="NomSoin">'Base de données'!$D$5:$D$27</definedName>
    <definedName name="Soin">'Base de données'!$D$5:$D$11,'Base de données'!$D$12:$D$16</definedName>
    <definedName name="Soins">'Base de données'!$D$5:$D$11</definedName>
    <definedName name="Tb_Soins">'Base de données'!$D$4:$E$27</definedName>
  </definedNames>
  <calcPr calcId="162913"/>
</workbook>
</file>

<file path=xl/calcChain.xml><?xml version="1.0" encoding="utf-8"?>
<calcChain xmlns="http://schemas.openxmlformats.org/spreadsheetml/2006/main">
  <c r="F3" i="4" l="1"/>
  <c r="F33" i="4" s="1"/>
  <c r="G3" i="4"/>
  <c r="C4" i="4"/>
  <c r="C5" i="4"/>
  <c r="D5" i="4" s="1"/>
  <c r="C6" i="4"/>
  <c r="C7" i="4"/>
  <c r="D7" i="4" s="1"/>
  <c r="C8" i="4"/>
  <c r="D8" i="4" s="1"/>
  <c r="C9" i="4"/>
  <c r="D9" i="4" s="1"/>
  <c r="C10" i="4"/>
  <c r="C11" i="4"/>
  <c r="D11" i="4" s="1"/>
  <c r="C12" i="4"/>
  <c r="C13" i="4"/>
  <c r="D13" i="4" s="1"/>
  <c r="C14" i="4"/>
  <c r="C15" i="4"/>
  <c r="D15" i="4" s="1"/>
  <c r="C16" i="4"/>
  <c r="C17" i="4"/>
  <c r="D17" i="4" s="1"/>
  <c r="C18" i="4"/>
  <c r="C19" i="4"/>
  <c r="D19" i="4" s="1"/>
  <c r="C20" i="4"/>
  <c r="C21" i="4"/>
  <c r="D21" i="4" s="1"/>
  <c r="C22" i="4"/>
  <c r="C23" i="4"/>
  <c r="D23" i="4" s="1"/>
  <c r="C24" i="4"/>
  <c r="D24" i="4" s="1"/>
  <c r="C25" i="4"/>
  <c r="D25" i="4" s="1"/>
  <c r="C26" i="4"/>
  <c r="C27" i="4"/>
  <c r="D27" i="4" s="1"/>
  <c r="C28" i="4"/>
  <c r="C29" i="4"/>
  <c r="D29" i="4" s="1"/>
  <c r="C30" i="4"/>
  <c r="C31" i="4"/>
  <c r="D31" i="4" s="1"/>
  <c r="C32" i="4"/>
  <c r="C3" i="4"/>
  <c r="D3" i="4" s="1"/>
  <c r="E24" i="4" l="1"/>
  <c r="E8" i="4"/>
  <c r="D20" i="4"/>
  <c r="E20" i="4" s="1"/>
  <c r="H20" i="4" s="1"/>
  <c r="D4" i="4"/>
  <c r="E4" i="4" s="1"/>
  <c r="H4" i="4" s="1"/>
  <c r="D32" i="4"/>
  <c r="E32" i="4" s="1"/>
  <c r="H32" i="4" s="1"/>
  <c r="D16" i="4"/>
  <c r="E16" i="4" s="1"/>
  <c r="D28" i="4"/>
  <c r="E28" i="4" s="1"/>
  <c r="H28" i="4" s="1"/>
  <c r="D12" i="4"/>
  <c r="E12" i="4" s="1"/>
  <c r="H12" i="4" s="1"/>
  <c r="D30" i="4"/>
  <c r="E30" i="4" s="1"/>
  <c r="D26" i="4"/>
  <c r="E26" i="4" s="1"/>
  <c r="D22" i="4"/>
  <c r="E22" i="4" s="1"/>
  <c r="H22" i="4" s="1"/>
  <c r="D18" i="4"/>
  <c r="E18" i="4" s="1"/>
  <c r="H18" i="4" s="1"/>
  <c r="D14" i="4"/>
  <c r="E14" i="4" s="1"/>
  <c r="H14" i="4" s="1"/>
  <c r="D10" i="4"/>
  <c r="E10" i="4" s="1"/>
  <c r="H10" i="4" s="1"/>
  <c r="D6" i="4"/>
  <c r="E6" i="4" s="1"/>
  <c r="E3" i="4"/>
  <c r="E29" i="4"/>
  <c r="E25" i="4"/>
  <c r="E21" i="4"/>
  <c r="H21" i="4" s="1"/>
  <c r="E17" i="4"/>
  <c r="H17" i="4" s="1"/>
  <c r="E13" i="4"/>
  <c r="H13" i="4" s="1"/>
  <c r="E9" i="4"/>
  <c r="E5" i="4"/>
  <c r="E31" i="4"/>
  <c r="H31" i="4" s="1"/>
  <c r="E27" i="4"/>
  <c r="H27" i="4" s="1"/>
  <c r="E23" i="4"/>
  <c r="E19" i="4"/>
  <c r="E15" i="4"/>
  <c r="H15" i="4" s="1"/>
  <c r="E11" i="4"/>
  <c r="E7" i="4"/>
  <c r="L29" i="4"/>
  <c r="M29" i="4" s="1"/>
  <c r="N29" i="4" s="1"/>
  <c r="Q29" i="4" s="1"/>
  <c r="L9" i="4"/>
  <c r="M9" i="4" s="1"/>
  <c r="Q1" i="4"/>
  <c r="O33" i="4"/>
  <c r="P33" i="4"/>
  <c r="G33" i="4"/>
  <c r="L33" i="4"/>
  <c r="L32" i="4"/>
  <c r="L31" i="4"/>
  <c r="L30" i="4"/>
  <c r="M30" i="4" s="1"/>
  <c r="L28" i="4"/>
  <c r="M28" i="4" s="1"/>
  <c r="N28" i="4" s="1"/>
  <c r="Q28" i="4" s="1"/>
  <c r="L27" i="4"/>
  <c r="L26" i="4"/>
  <c r="L25" i="4"/>
  <c r="M25" i="4" s="1"/>
  <c r="L24" i="4"/>
  <c r="M24" i="4" s="1"/>
  <c r="L23" i="4"/>
  <c r="L22" i="4"/>
  <c r="L21" i="4"/>
  <c r="M21" i="4" s="1"/>
  <c r="L20" i="4"/>
  <c r="M20" i="4" s="1"/>
  <c r="L19" i="4"/>
  <c r="L18" i="4"/>
  <c r="M18" i="4" s="1"/>
  <c r="L17" i="4"/>
  <c r="L16" i="4"/>
  <c r="M16" i="4" s="1"/>
  <c r="L15" i="4"/>
  <c r="M15" i="4" s="1"/>
  <c r="N15" i="4" s="1"/>
  <c r="Q15" i="4" s="1"/>
  <c r="L14" i="4"/>
  <c r="M14" i="4" s="1"/>
  <c r="N14" i="4" s="1"/>
  <c r="Q14" i="4" s="1"/>
  <c r="L13" i="4"/>
  <c r="M13" i="4" s="1"/>
  <c r="L12" i="4"/>
  <c r="L11" i="4"/>
  <c r="L10" i="4"/>
  <c r="M10" i="4" s="1"/>
  <c r="N10" i="4" s="1"/>
  <c r="Q10" i="4" s="1"/>
  <c r="L8" i="4"/>
  <c r="M8" i="4" s="1"/>
  <c r="L7" i="4"/>
  <c r="M7" i="4" s="1"/>
  <c r="N7" i="4" s="1"/>
  <c r="Q7" i="4" s="1"/>
  <c r="L6" i="4"/>
  <c r="M6" i="4" s="1"/>
  <c r="L5" i="4"/>
  <c r="M5" i="4" s="1"/>
  <c r="N5" i="4" s="1"/>
  <c r="Q5" i="4" s="1"/>
  <c r="L4" i="4"/>
  <c r="M4" i="4" s="1"/>
  <c r="N4" i="4" s="1"/>
  <c r="Q4" i="4" s="1"/>
  <c r="L3" i="4"/>
  <c r="M3" i="4" s="1"/>
  <c r="M11" i="4"/>
  <c r="N11" i="4" s="1"/>
  <c r="Q11" i="4" s="1"/>
  <c r="M17" i="4"/>
  <c r="M19" i="4"/>
  <c r="N19" i="4" s="1"/>
  <c r="Q19" i="4" s="1"/>
  <c r="M23" i="4"/>
  <c r="M27" i="4"/>
  <c r="M32" i="4"/>
  <c r="H23" i="4"/>
  <c r="H24" i="4"/>
  <c r="H5" i="4"/>
  <c r="H8" i="4"/>
  <c r="N25" i="4" l="1"/>
  <c r="Q25" i="4" s="1"/>
  <c r="N17" i="4"/>
  <c r="Q17" i="4" s="1"/>
  <c r="N18" i="4"/>
  <c r="Q18" i="4" s="1"/>
  <c r="N24" i="4"/>
  <c r="Q24" i="4" s="1"/>
  <c r="N20" i="4"/>
  <c r="Q20" i="4" s="1"/>
  <c r="N16" i="4"/>
  <c r="Q16" i="4" s="1"/>
  <c r="M26" i="4"/>
  <c r="N26" i="4" s="1"/>
  <c r="Q26" i="4" s="1"/>
  <c r="H11" i="4"/>
  <c r="N6" i="4"/>
  <c r="Q6" i="4" s="1"/>
  <c r="M31" i="4"/>
  <c r="N31" i="4" s="1"/>
  <c r="Q31" i="4" s="1"/>
  <c r="H30" i="4"/>
  <c r="N23" i="4"/>
  <c r="Q23" i="4" s="1"/>
  <c r="N27" i="4"/>
  <c r="Q27" i="4" s="1"/>
  <c r="N32" i="4"/>
  <c r="Q32" i="4" s="1"/>
  <c r="D33" i="4"/>
  <c r="H16" i="4"/>
  <c r="H7" i="4"/>
  <c r="H26" i="4"/>
  <c r="M12" i="4"/>
  <c r="N12" i="4" s="1"/>
  <c r="Q12" i="4" s="1"/>
  <c r="H6" i="4"/>
  <c r="M22" i="4"/>
  <c r="N22" i="4" s="1"/>
  <c r="Q22" i="4" s="1"/>
  <c r="N3" i="4"/>
  <c r="N13" i="4"/>
  <c r="Q13" i="4" s="1"/>
  <c r="H25" i="4"/>
  <c r="N8" i="4"/>
  <c r="Q8" i="4" s="1"/>
  <c r="N30" i="4"/>
  <c r="Q30" i="4" s="1"/>
  <c r="H9" i="4"/>
  <c r="H29" i="4"/>
  <c r="N9" i="4"/>
  <c r="Q9" i="4" s="1"/>
  <c r="N21" i="4"/>
  <c r="Q21" i="4" s="1"/>
  <c r="M33" i="4" l="1"/>
  <c r="H3" i="4"/>
  <c r="H19" i="4"/>
  <c r="Q3" i="4"/>
  <c r="N33" i="4"/>
  <c r="Q33" i="4" s="1"/>
  <c r="E33" i="4" l="1"/>
  <c r="H33" i="4" s="1"/>
</calcChain>
</file>

<file path=xl/sharedStrings.xml><?xml version="1.0" encoding="utf-8"?>
<sst xmlns="http://schemas.openxmlformats.org/spreadsheetml/2006/main" count="153" uniqueCount="86">
  <si>
    <t>Infirmier</t>
  </si>
  <si>
    <t>Civilité</t>
  </si>
  <si>
    <t>Nom Patient</t>
  </si>
  <si>
    <t>Soins</t>
  </si>
  <si>
    <t>Tarification</t>
  </si>
  <si>
    <t>M.</t>
  </si>
  <si>
    <t>Mme</t>
  </si>
  <si>
    <t>AMI14</t>
  </si>
  <si>
    <t>AMI 1</t>
  </si>
  <si>
    <t>AMI 1,5</t>
  </si>
  <si>
    <t>AMI2</t>
  </si>
  <si>
    <t>AMI3</t>
  </si>
  <si>
    <t>AMI4</t>
  </si>
  <si>
    <t>AMI5</t>
  </si>
  <si>
    <t>AIS3</t>
  </si>
  <si>
    <t>AIS6</t>
  </si>
  <si>
    <t>PDS</t>
  </si>
  <si>
    <t>IM S/C</t>
  </si>
  <si>
    <t>Indemnités de déplacement</t>
  </si>
  <si>
    <t>Tarif</t>
  </si>
  <si>
    <t>Semaine</t>
  </si>
  <si>
    <t>Dimanche</t>
  </si>
  <si>
    <t>Soins Manuel</t>
  </si>
  <si>
    <t>AMI 4.1</t>
  </si>
  <si>
    <t>AIS 4</t>
  </si>
  <si>
    <t>…</t>
  </si>
  <si>
    <t>MATIN</t>
  </si>
  <si>
    <t>Ide :</t>
  </si>
  <si>
    <t>Le :</t>
  </si>
  <si>
    <t>APRES MIDI</t>
  </si>
  <si>
    <t>Patient</t>
  </si>
  <si>
    <t xml:space="preserve">Soins </t>
  </si>
  <si>
    <t>Frais 10%</t>
  </si>
  <si>
    <t>Total Soins</t>
  </si>
  <si>
    <t xml:space="preserve">Total </t>
  </si>
  <si>
    <t>Total Colonne</t>
  </si>
  <si>
    <t>toto1</t>
  </si>
  <si>
    <t>toto2</t>
  </si>
  <si>
    <t>toto3</t>
  </si>
  <si>
    <t>toto4</t>
  </si>
  <si>
    <t>toto5</t>
  </si>
  <si>
    <t>toto6</t>
  </si>
  <si>
    <t>toto7</t>
  </si>
  <si>
    <t>toto8</t>
  </si>
  <si>
    <t>toto9</t>
  </si>
  <si>
    <t>toto10</t>
  </si>
  <si>
    <t>toto11</t>
  </si>
  <si>
    <t>toto12</t>
  </si>
  <si>
    <t>toto13</t>
  </si>
  <si>
    <t>toto14</t>
  </si>
  <si>
    <t>toto15</t>
  </si>
  <si>
    <t>toto16</t>
  </si>
  <si>
    <t>toto17</t>
  </si>
  <si>
    <t>toto18</t>
  </si>
  <si>
    <t>toto19</t>
  </si>
  <si>
    <t>toto20</t>
  </si>
  <si>
    <t>toto21</t>
  </si>
  <si>
    <t>toto22</t>
  </si>
  <si>
    <t>toto23</t>
  </si>
  <si>
    <t>toto24</t>
  </si>
  <si>
    <t>toto25</t>
  </si>
  <si>
    <t>toto26</t>
  </si>
  <si>
    <t>toto27</t>
  </si>
  <si>
    <t>toto28</t>
  </si>
  <si>
    <t>toto29</t>
  </si>
  <si>
    <t>toto30</t>
  </si>
  <si>
    <t>toto31</t>
  </si>
  <si>
    <t>toto32</t>
  </si>
  <si>
    <t>toto33</t>
  </si>
  <si>
    <t>toto34</t>
  </si>
  <si>
    <t>toto35</t>
  </si>
  <si>
    <t>toto36</t>
  </si>
  <si>
    <t>toto37</t>
  </si>
  <si>
    <t>toto38</t>
  </si>
  <si>
    <t>toto39</t>
  </si>
  <si>
    <t>toto40</t>
  </si>
  <si>
    <t>toto41</t>
  </si>
  <si>
    <t>toto42</t>
  </si>
  <si>
    <t>toto43</t>
  </si>
  <si>
    <t>toto44</t>
  </si>
  <si>
    <t>toto45</t>
  </si>
  <si>
    <t>toto46</t>
  </si>
  <si>
    <t>toto47</t>
  </si>
  <si>
    <t>toto48</t>
  </si>
  <si>
    <t>toto49</t>
  </si>
  <si>
    <t>toto50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</si>
</sst>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 &quot;€&quot;"/>
    <numFmt numFmtId="165" formatCode="#,##0.000\ &quot;€&quot;"/>
  </numFmts>
  <fonts count="10" x14ac:knownFonts="1">
    <font>
      <sz val="11"/>
      <color theme="1"/>
      <name val="Calibri"/>
      <family val="2"/>
      <scheme val="minor"/>
    </font>
    <font>
      <b/>
      <sz val="18"/>
      <color theme="1"/>
      <name val="Calibri"/>
      <family val="2"/>
      <scheme val="minor"/>
    </font>
    <font>
      <b/>
      <sz val="12"/>
      <color theme="1"/>
      <name val="Calibri"/>
      <family val="2"/>
      <scheme val="minor"/>
    </font>
    <font>
      <sz val="24"/>
      <color theme="1"/>
      <name val="Calibri"/>
      <family val="2"/>
      <scheme val="minor"/>
    </font>
    <font>
      <b/>
      <sz val="14"/>
      <color theme="1"/>
      <name val="Calibri"/>
      <family val="2"/>
      <scheme val="minor"/>
    </font>
    <font>
      <b/>
      <sz val="16"/>
      <color theme="1"/>
      <name val="Calibri"/>
      <family val="2"/>
      <scheme val="minor"/>
    </font>
    <font>
      <b/>
      <sz val="11"/>
      <color theme="1"/>
      <name val="Calibri"/>
      <family val="2"/>
      <scheme val="minor"/>
    </font>
    <font>
      <b/>
      <sz val="12"/>
      <color rgb="FFFF0000"/>
      <name val="Calibri"/>
      <family val="2"/>
      <scheme val="minor"/>
    </font>
    <font>
      <b/>
      <sz val="14"/>
      <color theme="0"/>
      <name val="Calibri"/>
      <family val="2"/>
      <scheme val="minor"/>
    </font>
    <font>
      <b/>
      <sz val="13"/>
      <color theme="1"/>
      <name val="Calibri"/>
      <family val="2"/>
      <scheme val="minor"/>
    </font>
  </fonts>
  <fills count="10">
    <fill>
      <patternFill patternType="none"/>
    </fill>
    <fill>
      <patternFill patternType="gray125"/>
    </fill>
    <fill>
      <patternFill patternType="solid">
        <fgColor theme="0"/>
        <bgColor indexed="64"/>
      </patternFill>
    </fill>
    <fill>
      <patternFill patternType="solid">
        <fgColor theme="3" tint="0.79998168889431442"/>
        <bgColor indexed="64"/>
      </patternFill>
    </fill>
    <fill>
      <patternFill patternType="solid">
        <fgColor theme="0" tint="-0.49998474074526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5" tint="0.59999389629810485"/>
        <bgColor indexed="64"/>
      </patternFill>
    </fill>
    <fill>
      <patternFill patternType="solid">
        <fgColor theme="3" tint="0.59999389629810485"/>
        <bgColor indexed="64"/>
      </patternFill>
    </fill>
    <fill>
      <patternFill patternType="solid">
        <fgColor theme="9" tint="0.59999389629810485"/>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64">
    <xf numFmtId="0" fontId="0" fillId="0" borderId="0" xfId="0"/>
    <xf numFmtId="164" fontId="0" fillId="0" borderId="0" xfId="0" applyNumberFormat="1"/>
    <xf numFmtId="164" fontId="0" fillId="0" borderId="1" xfId="0" applyNumberFormat="1" applyBorder="1" applyAlignment="1">
      <alignment horizontal="center"/>
    </xf>
    <xf numFmtId="164" fontId="0" fillId="0" borderId="8" xfId="0" applyNumberFormat="1" applyBorder="1"/>
    <xf numFmtId="14" fontId="0" fillId="0" borderId="0" xfId="0" applyNumberFormat="1"/>
    <xf numFmtId="164" fontId="0" fillId="0" borderId="14" xfId="0" applyNumberFormat="1" applyBorder="1" applyAlignment="1">
      <alignment horizontal="center"/>
    </xf>
    <xf numFmtId="164" fontId="0" fillId="0" borderId="6" xfId="0" applyNumberFormat="1" applyBorder="1"/>
    <xf numFmtId="14" fontId="3" fillId="2" borderId="0" xfId="0" applyNumberFormat="1" applyFont="1" applyFill="1"/>
    <xf numFmtId="0" fontId="1" fillId="3" borderId="0" xfId="0" applyFont="1" applyFill="1" applyAlignment="1">
      <alignment vertical="center"/>
    </xf>
    <xf numFmtId="0" fontId="4" fillId="3" borderId="0" xfId="0" applyFont="1" applyFill="1" applyAlignment="1">
      <alignment horizontal="right" vertical="center"/>
    </xf>
    <xf numFmtId="0" fontId="2" fillId="3" borderId="5" xfId="0" applyFont="1" applyFill="1" applyBorder="1"/>
    <xf numFmtId="0" fontId="2" fillId="3" borderId="3" xfId="0" applyFont="1" applyFill="1" applyBorder="1"/>
    <xf numFmtId="164" fontId="2" fillId="3" borderId="3" xfId="0" applyNumberFormat="1" applyFont="1" applyFill="1" applyBorder="1" applyAlignment="1">
      <alignment horizontal="center"/>
    </xf>
    <xf numFmtId="14" fontId="1" fillId="3" borderId="0" xfId="0" applyNumberFormat="1" applyFont="1" applyFill="1" applyAlignment="1">
      <alignment vertical="center"/>
    </xf>
    <xf numFmtId="14" fontId="5" fillId="3" borderId="0" xfId="0" applyNumberFormat="1" applyFont="1" applyFill="1" applyAlignment="1">
      <alignment vertical="center"/>
    </xf>
    <xf numFmtId="0" fontId="0" fillId="5" borderId="4" xfId="0" applyFill="1" applyBorder="1"/>
    <xf numFmtId="0" fontId="0" fillId="5" borderId="7" xfId="0" applyFill="1" applyBorder="1"/>
    <xf numFmtId="0" fontId="0" fillId="6" borderId="6" xfId="0" applyFill="1" applyBorder="1"/>
    <xf numFmtId="164" fontId="0" fillId="6" borderId="8" xfId="0" applyNumberFormat="1" applyFill="1" applyBorder="1"/>
    <xf numFmtId="164" fontId="0" fillId="6" borderId="11" xfId="0" applyNumberFormat="1" applyFill="1" applyBorder="1"/>
    <xf numFmtId="165" fontId="0" fillId="6" borderId="8" xfId="0" applyNumberFormat="1" applyFill="1" applyBorder="1"/>
    <xf numFmtId="165" fontId="0" fillId="6" borderId="9" xfId="0" applyNumberFormat="1" applyFill="1" applyBorder="1"/>
    <xf numFmtId="0" fontId="0" fillId="6" borderId="14" xfId="0" applyFill="1" applyBorder="1"/>
    <xf numFmtId="0" fontId="0" fillId="6" borderId="1" xfId="0" applyFill="1" applyBorder="1"/>
    <xf numFmtId="0" fontId="5" fillId="7" borderId="0" xfId="0" applyFont="1" applyFill="1" applyAlignment="1">
      <alignment vertical="center"/>
    </xf>
    <xf numFmtId="0" fontId="1" fillId="7" borderId="0" xfId="0" applyFont="1" applyFill="1" applyAlignment="1">
      <alignment vertical="center"/>
    </xf>
    <xf numFmtId="0" fontId="4" fillId="7" borderId="0" xfId="0" applyFont="1" applyFill="1" applyAlignment="1">
      <alignment horizontal="right" vertical="center"/>
    </xf>
    <xf numFmtId="0" fontId="2" fillId="7" borderId="5" xfId="0" applyFont="1" applyFill="1" applyBorder="1"/>
    <xf numFmtId="164" fontId="2" fillId="7" borderId="3" xfId="0" applyNumberFormat="1" applyFont="1" applyFill="1" applyBorder="1" applyAlignment="1">
      <alignment horizontal="center"/>
    </xf>
    <xf numFmtId="0" fontId="6" fillId="0" borderId="0" xfId="0" applyFont="1"/>
    <xf numFmtId="0" fontId="6" fillId="4" borderId="0" xfId="0" applyFont="1" applyFill="1"/>
    <xf numFmtId="0" fontId="6" fillId="5" borderId="4" xfId="0" applyFont="1" applyFill="1" applyBorder="1"/>
    <xf numFmtId="0" fontId="6" fillId="5" borderId="6" xfId="0" applyFont="1" applyFill="1" applyBorder="1"/>
    <xf numFmtId="0" fontId="6" fillId="6" borderId="4" xfId="0" applyFont="1" applyFill="1" applyBorder="1"/>
    <xf numFmtId="0" fontId="6" fillId="6" borderId="7" xfId="0" applyFont="1" applyFill="1" applyBorder="1"/>
    <xf numFmtId="0" fontId="6" fillId="6" borderId="10" xfId="0" applyFont="1" applyFill="1" applyBorder="1"/>
    <xf numFmtId="0" fontId="6" fillId="6" borderId="5" xfId="0" applyFont="1" applyFill="1" applyBorder="1"/>
    <xf numFmtId="164" fontId="7" fillId="3" borderId="9" xfId="0" applyNumberFormat="1" applyFont="1" applyFill="1" applyBorder="1"/>
    <xf numFmtId="164" fontId="7" fillId="7" borderId="9" xfId="0" applyNumberFormat="1" applyFont="1" applyFill="1" applyBorder="1"/>
    <xf numFmtId="0" fontId="8" fillId="4" borderId="0" xfId="0" applyFont="1" applyFill="1" applyAlignment="1">
      <alignment vertical="center"/>
    </xf>
    <xf numFmtId="0" fontId="2" fillId="5" borderId="15" xfId="0" applyFont="1" applyFill="1" applyBorder="1"/>
    <xf numFmtId="0" fontId="2" fillId="6" borderId="16" xfId="0" applyFont="1" applyFill="1" applyBorder="1" applyAlignment="1">
      <alignment horizontal="center"/>
    </xf>
    <xf numFmtId="0" fontId="2" fillId="0" borderId="16" xfId="0" applyFont="1" applyBorder="1" applyAlignment="1">
      <alignment horizontal="center"/>
    </xf>
    <xf numFmtId="0" fontId="2" fillId="0" borderId="17" xfId="0" applyFont="1" applyBorder="1" applyAlignment="1">
      <alignment horizontal="right"/>
    </xf>
    <xf numFmtId="0" fontId="0" fillId="5" borderId="10" xfId="0" applyFill="1" applyBorder="1"/>
    <xf numFmtId="0" fontId="0" fillId="6" borderId="2" xfId="0" applyFill="1" applyBorder="1"/>
    <xf numFmtId="164" fontId="0" fillId="0" borderId="2" xfId="0" applyNumberFormat="1" applyBorder="1" applyAlignment="1">
      <alignment horizontal="center"/>
    </xf>
    <xf numFmtId="164" fontId="0" fillId="0" borderId="11" xfId="0" applyNumberFormat="1" applyBorder="1"/>
    <xf numFmtId="14" fontId="9" fillId="3" borderId="0" xfId="0" applyNumberFormat="1" applyFont="1" applyFill="1" applyAlignment="1">
      <alignment horizontal="right" vertical="center"/>
    </xf>
    <xf numFmtId="0" fontId="9" fillId="3" borderId="0" xfId="0" applyFont="1" applyFill="1" applyAlignment="1">
      <alignment horizontal="right" vertical="center"/>
    </xf>
    <xf numFmtId="0" fontId="9" fillId="7" borderId="0" xfId="0" applyFont="1" applyFill="1" applyAlignment="1">
      <alignment horizontal="right" vertical="center"/>
    </xf>
    <xf numFmtId="14" fontId="9" fillId="7" borderId="0" xfId="0" applyNumberFormat="1" applyFont="1" applyFill="1" applyAlignment="1">
      <alignment vertical="center"/>
    </xf>
    <xf numFmtId="0" fontId="6" fillId="5" borderId="1" xfId="0" applyFont="1" applyFill="1" applyBorder="1"/>
    <xf numFmtId="0" fontId="6" fillId="8" borderId="1" xfId="0" applyFont="1" applyFill="1" applyBorder="1"/>
    <xf numFmtId="0" fontId="0" fillId="8" borderId="1" xfId="0" applyFill="1" applyBorder="1"/>
    <xf numFmtId="164" fontId="0" fillId="8" borderId="1" xfId="0" applyNumberFormat="1" applyFill="1" applyBorder="1"/>
    <xf numFmtId="0" fontId="6" fillId="9" borderId="4" xfId="0" applyFont="1" applyFill="1" applyBorder="1"/>
    <xf numFmtId="0" fontId="0" fillId="9" borderId="6" xfId="0" applyFill="1" applyBorder="1" applyAlignment="1">
      <alignment horizontal="center"/>
    </xf>
    <xf numFmtId="0" fontId="6" fillId="9" borderId="7" xfId="0" applyFont="1" applyFill="1" applyBorder="1"/>
    <xf numFmtId="164" fontId="0" fillId="9" borderId="8" xfId="0" applyNumberFormat="1" applyFill="1" applyBorder="1"/>
    <xf numFmtId="0" fontId="6" fillId="9" borderId="12" xfId="0" applyFont="1" applyFill="1" applyBorder="1"/>
    <xf numFmtId="164" fontId="0" fillId="9" borderId="13" xfId="0" applyNumberFormat="1" applyFill="1" applyBorder="1"/>
    <xf numFmtId="0" fontId="6" fillId="9" borderId="5" xfId="0" applyFont="1" applyFill="1" applyBorder="1"/>
    <xf numFmtId="164" fontId="0" fillId="9" borderId="9" xfId="0" applyNumberForma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microsoft.com/office/2011/relationships/webextension" Target="../webextensions/webextension1.xml"/></Relationships>
</file>

<file path=xl/drawings/drawing1.xml><?xml version="1.0" encoding="utf-8"?>
<xdr:wsDr xmlns:xdr="http://schemas.openxmlformats.org/drawingml/2006/spreadsheetDrawing" xmlns:a="http://schemas.openxmlformats.org/drawingml/2006/main">
  <xdr:twoCellAnchor>
    <xdr:from>
      <xdr:col>18</xdr:col>
      <xdr:colOff>28575</xdr:colOff>
      <xdr:row>9</xdr:row>
      <xdr:rowOff>180975</xdr:rowOff>
    </xdr:from>
    <xdr:to>
      <xdr:col>20</xdr:col>
      <xdr:colOff>190500</xdr:colOff>
      <xdr:row>19</xdr:row>
      <xdr:rowOff>133350</xdr:rowOff>
    </xdr:to>
    <mc:AlternateContent xmlns:mc="http://schemas.openxmlformats.org/markup-compatibility/2006">
      <mc:Choice xmlns:we="http://schemas.microsoft.com/office/webextensions/webextension/2010/11" Requires="we">
        <xdr:graphicFrame macro="">
          <xdr:nvGraphicFramePr>
            <xdr:cNvPr id="2" name="Complément 1" title="Mini Calendar and Date Picker">
              <a:extLst>
                <a:ext uri="{FF2B5EF4-FFF2-40B4-BE49-F238E27FC236}">
                  <a16:creationId xmlns:a16="http://schemas.microsoft.com/office/drawing/2014/main" id="{00000000-0008-0000-0100-000002000000}"/>
                </a:ext>
              </a:extLst>
            </xdr:cNvPr>
            <xdr:cNvGraphicFramePr>
              <a:graphicFrameLocks noGrp="1"/>
            </xdr:cNvGraphicFramePr>
          </xdr:nvGraphicFramePr>
          <xdr:xfrm>
            <a:off x="0" y="0"/>
            <a:ext cx="0" cy="0"/>
          </xdr:xfrm>
          <a:graphic>
            <a:graphicData uri="http://schemas.microsoft.com/office/webextensions/webextension/2010/11">
              <we:webextensionref xmlns:we="http://schemas.microsoft.com/office/webextensions/webextension/2010/11" xmlns:r="http://schemas.openxmlformats.org/officeDocument/2006/relationships" r:id="rId1"/>
            </a:graphicData>
          </a:graphic>
        </xdr:graphicFrame>
      </mc:Choice>
      <mc:Fallback>
        <xdr:pic>
          <xdr:nvPicPr>
            <xdr:cNvPr id="2" name="Complément 1" title="Mini Calendar and Date Picker">
              <a:extLst>
                <a:ext uri="{FF2B5EF4-FFF2-40B4-BE49-F238E27FC236}">
                  <a16:creationId xmlns:a16="http://schemas.microsoft.com/office/drawing/2014/main" id="{00000000-0008-0000-0100-000002000000}"/>
                </a:ext>
              </a:extLst>
            </xdr:cNvPr>
            <xdr:cNvPicPr/>
          </xdr:nvPicPr>
          <xdr:blipFill>
            <a:blip xmlns:r="http://schemas.openxmlformats.org/officeDocument/2006/relationships" r:embed="rId2"/>
            <a:stretch>
              <a:fillRect/>
            </a:stretch>
          </xdr:blipFill>
          <xdr:spPr>
            <a:prstGeom prst="rect">
              <a:avLst/>
            </a:prstGeom>
          </xdr:spPr>
        </xdr:pic>
      </mc:Fallback>
    </mc:AlternateContent>
    <xdr:clientData/>
  </xdr:twoCellAnchor>
  <xdr:twoCellAnchor>
    <xdr:from>
      <xdr:col>5</xdr:col>
      <xdr:colOff>361950</xdr:colOff>
      <xdr:row>6</xdr:row>
      <xdr:rowOff>85725</xdr:rowOff>
    </xdr:from>
    <xdr:to>
      <xdr:col>12</xdr:col>
      <xdr:colOff>47625</xdr:colOff>
      <xdr:row>16</xdr:row>
      <xdr:rowOff>180975</xdr:rowOff>
    </xdr:to>
    <xdr:sp macro="" textlink="">
      <xdr:nvSpPr>
        <xdr:cNvPr id="3" name="ZoneTexte 2">
          <a:extLst>
            <a:ext uri="{FF2B5EF4-FFF2-40B4-BE49-F238E27FC236}">
              <a16:creationId xmlns:a16="http://schemas.microsoft.com/office/drawing/2014/main" id="{023B33D9-90A4-489B-BAEE-4981A670B6E0}"/>
            </a:ext>
          </a:extLst>
        </xdr:cNvPr>
        <xdr:cNvSpPr txBox="1"/>
      </xdr:nvSpPr>
      <xdr:spPr>
        <a:xfrm>
          <a:off x="5133975" y="1295400"/>
          <a:ext cx="5924550" cy="2000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J'aimerais dans mon tableau dans la base de données rajouté 4 choix mais j'en suis incapable de reproduire les formules ... a chaque fois que j'essai ca me met faux .....</a:t>
          </a:r>
          <a:br>
            <a:rPr lang="fr-BE"/>
          </a:br>
          <a:br>
            <a:rPr lang="fr-BE"/>
          </a:br>
          <a:r>
            <a:rPr lang="fr-BE"/>
            <a:t>Autre chose dans la feuille de soin j'aimerais que quand une cellule est vide dans une autre colonne ca n'affiche rien et quand elle est non vide ca m'applique des frais de port automatiquement ...</a:t>
          </a:r>
          <a:br>
            <a:rPr lang="fr-BE"/>
          </a:br>
          <a:br>
            <a:rPr lang="fr-BE"/>
          </a:br>
          <a:r>
            <a:rPr lang="fr-BE"/>
            <a:t>Dans l'exemple du fichiers joints je veut donc que quand total soins est vide la colonne semaine soit vide ...mais quand elle est non vide elle m'applique un montant de frais de port ...</a:t>
          </a:r>
          <a:br>
            <a:rPr lang="fr-BE"/>
          </a:br>
          <a:endParaRPr lang="fr-BE"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ebextensions/_rels/webextension1.xml.rels><?xml version="1.0" encoding="UTF-8" standalone="yes"?>
<Relationships xmlns="http://schemas.openxmlformats.org/package/2006/relationships"><Relationship Id="rId1" Type="http://schemas.openxmlformats.org/officeDocument/2006/relationships/image" Target="../media/image1.png"/></Relationships>
</file>

<file path=xl/webextensions/webextension1.xml><?xml version="1.0" encoding="utf-8"?>
<we:webextension xmlns:we="http://schemas.microsoft.com/office/webextensions/webextension/2010/11" id="{00000000-0008-0000-0100-000002000000}">
  <we:reference id="wa102957665" version="1.3.0.0" store="fr-FR" storeType="OMEX"/>
  <we:alternateReferences>
    <we:reference id="WA102957665" version="1.3.0.0" store="WA102957665" storeType="OMEX"/>
  </we:alternateReferences>
  <we:properties>
    <we:property name="opt_size" value="0"/>
    <we:property name="opt_theme" value="1"/>
    <we:property name="opt_wn" value="false"/>
    <we:property name="opt_cal_sys" value="11"/>
  </we:properties>
  <we:bindings/>
  <we:snapshot xmlns:r="http://schemas.openxmlformats.org/officeDocument/2006/relationships" r:embed="rId1"/>
</we:webextension>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65"/>
  <sheetViews>
    <sheetView topLeftCell="A5" workbookViewId="0">
      <selection activeCell="D17" sqref="D17"/>
    </sheetView>
  </sheetViews>
  <sheetFormatPr baseColWidth="10" defaultColWidth="11.42578125" defaultRowHeight="15" x14ac:dyDescent="0.25"/>
  <cols>
    <col min="1" max="1" width="8.85546875" customWidth="1"/>
    <col min="2" max="2" width="20.7109375" customWidth="1"/>
    <col min="4" max="4" width="29" customWidth="1"/>
  </cols>
  <sheetData>
    <row r="1" spans="1:5" x14ac:dyDescent="0.25">
      <c r="A1" s="29" t="s">
        <v>0</v>
      </c>
      <c r="B1" s="30"/>
      <c r="C1" s="29"/>
      <c r="D1" s="29"/>
    </row>
    <row r="2" spans="1:5" x14ac:dyDescent="0.25">
      <c r="A2" s="29"/>
      <c r="B2" s="29"/>
      <c r="C2" s="29"/>
      <c r="D2" s="29"/>
    </row>
    <row r="3" spans="1:5" ht="15.75" thickBot="1" x14ac:dyDescent="0.3">
      <c r="A3" s="29"/>
      <c r="B3" s="29"/>
      <c r="C3" s="29"/>
      <c r="D3" s="29"/>
    </row>
    <row r="4" spans="1:5" x14ac:dyDescent="0.25">
      <c r="A4" s="31" t="s">
        <v>1</v>
      </c>
      <c r="B4" s="32" t="s">
        <v>2</v>
      </c>
      <c r="C4" s="29"/>
      <c r="D4" s="33" t="s">
        <v>3</v>
      </c>
      <c r="E4" s="17" t="s">
        <v>4</v>
      </c>
    </row>
    <row r="5" spans="1:5" x14ac:dyDescent="0.25">
      <c r="A5" s="52" t="s">
        <v>5</v>
      </c>
      <c r="B5" s="52" t="s">
        <v>36</v>
      </c>
      <c r="C5" s="29"/>
      <c r="D5" s="34"/>
      <c r="E5" s="18"/>
    </row>
    <row r="6" spans="1:5" x14ac:dyDescent="0.25">
      <c r="A6" s="52" t="s">
        <v>6</v>
      </c>
      <c r="B6" s="52" t="s">
        <v>37</v>
      </c>
      <c r="C6" s="29"/>
      <c r="D6" s="34" t="s">
        <v>7</v>
      </c>
      <c r="E6" s="18">
        <v>44.1</v>
      </c>
    </row>
    <row r="7" spans="1:5" x14ac:dyDescent="0.25">
      <c r="A7" s="52" t="s">
        <v>6</v>
      </c>
      <c r="B7" s="52" t="s">
        <v>38</v>
      </c>
      <c r="C7" s="29"/>
      <c r="D7" s="34" t="s">
        <v>8</v>
      </c>
      <c r="E7" s="18">
        <v>3.15</v>
      </c>
    </row>
    <row r="8" spans="1:5" x14ac:dyDescent="0.25">
      <c r="A8" s="52" t="s">
        <v>6</v>
      </c>
      <c r="B8" s="52" t="s">
        <v>39</v>
      </c>
      <c r="C8" s="29"/>
      <c r="D8" s="34" t="s">
        <v>9</v>
      </c>
      <c r="E8" s="18">
        <v>4.7300000000000004</v>
      </c>
    </row>
    <row r="9" spans="1:5" x14ac:dyDescent="0.25">
      <c r="A9" s="52" t="s">
        <v>5</v>
      </c>
      <c r="B9" s="52" t="s">
        <v>40</v>
      </c>
      <c r="C9" s="29"/>
      <c r="D9" s="34" t="s">
        <v>10</v>
      </c>
      <c r="E9" s="18">
        <v>6.3</v>
      </c>
    </row>
    <row r="10" spans="1:5" x14ac:dyDescent="0.25">
      <c r="A10" s="52" t="s">
        <v>5</v>
      </c>
      <c r="B10" s="52" t="s">
        <v>41</v>
      </c>
      <c r="C10" s="29"/>
      <c r="D10" s="35" t="s">
        <v>11</v>
      </c>
      <c r="E10" s="19">
        <v>9.4499999999999993</v>
      </c>
    </row>
    <row r="11" spans="1:5" x14ac:dyDescent="0.25">
      <c r="A11" s="52" t="s">
        <v>6</v>
      </c>
      <c r="B11" s="52" t="s">
        <v>42</v>
      </c>
      <c r="C11" s="29"/>
      <c r="D11" s="34" t="s">
        <v>12</v>
      </c>
      <c r="E11" s="18">
        <v>12.6</v>
      </c>
    </row>
    <row r="12" spans="1:5" x14ac:dyDescent="0.25">
      <c r="A12" s="52" t="s">
        <v>6</v>
      </c>
      <c r="B12" s="52" t="s">
        <v>43</v>
      </c>
      <c r="C12" s="29"/>
      <c r="D12" s="34" t="s">
        <v>13</v>
      </c>
      <c r="E12" s="20">
        <v>15.75</v>
      </c>
    </row>
    <row r="13" spans="1:5" x14ac:dyDescent="0.25">
      <c r="A13" s="52" t="s">
        <v>5</v>
      </c>
      <c r="B13" s="52" t="s">
        <v>44</v>
      </c>
      <c r="C13" s="29"/>
      <c r="D13" s="34" t="s">
        <v>14</v>
      </c>
      <c r="E13" s="20">
        <v>7.95</v>
      </c>
    </row>
    <row r="14" spans="1:5" x14ac:dyDescent="0.25">
      <c r="A14" s="52" t="s">
        <v>6</v>
      </c>
      <c r="B14" s="52" t="s">
        <v>45</v>
      </c>
      <c r="C14" s="29"/>
      <c r="D14" s="34" t="s">
        <v>15</v>
      </c>
      <c r="E14" s="20">
        <v>15.9</v>
      </c>
    </row>
    <row r="15" spans="1:5" x14ac:dyDescent="0.25">
      <c r="A15" s="52" t="s">
        <v>6</v>
      </c>
      <c r="B15" s="52" t="s">
        <v>46</v>
      </c>
      <c r="C15" s="29"/>
      <c r="D15" s="34" t="s">
        <v>16</v>
      </c>
      <c r="E15" s="20">
        <v>6.08</v>
      </c>
    </row>
    <row r="16" spans="1:5" ht="15.75" thickBot="1" x14ac:dyDescent="0.3">
      <c r="A16" s="52" t="s">
        <v>5</v>
      </c>
      <c r="B16" s="52" t="s">
        <v>47</v>
      </c>
      <c r="C16" s="29"/>
      <c r="D16" s="36" t="s">
        <v>17</v>
      </c>
      <c r="E16" s="21">
        <v>4.5</v>
      </c>
    </row>
    <row r="17" spans="1:5" x14ac:dyDescent="0.25">
      <c r="A17" s="52" t="s">
        <v>6</v>
      </c>
      <c r="B17" s="52" t="s">
        <v>48</v>
      </c>
      <c r="C17" s="29"/>
      <c r="D17" s="53" t="s">
        <v>22</v>
      </c>
      <c r="E17" s="54" t="s">
        <v>4</v>
      </c>
    </row>
    <row r="18" spans="1:5" x14ac:dyDescent="0.25">
      <c r="A18" s="52" t="s">
        <v>5</v>
      </c>
      <c r="B18" s="52" t="s">
        <v>49</v>
      </c>
      <c r="C18" s="29"/>
      <c r="D18" s="53" t="s">
        <v>23</v>
      </c>
      <c r="E18" s="55">
        <v>12.91</v>
      </c>
    </row>
    <row r="19" spans="1:5" x14ac:dyDescent="0.25">
      <c r="A19" s="52" t="s">
        <v>6</v>
      </c>
      <c r="B19" s="52" t="s">
        <v>50</v>
      </c>
      <c r="C19" s="29"/>
      <c r="D19" s="53" t="s">
        <v>24</v>
      </c>
      <c r="E19" s="55">
        <v>10.6</v>
      </c>
    </row>
    <row r="20" spans="1:5" x14ac:dyDescent="0.25">
      <c r="A20" s="52" t="s">
        <v>6</v>
      </c>
      <c r="B20" s="52" t="s">
        <v>51</v>
      </c>
      <c r="C20" s="29"/>
      <c r="D20" s="53"/>
      <c r="E20" s="55"/>
    </row>
    <row r="21" spans="1:5" x14ac:dyDescent="0.25">
      <c r="A21" s="52" t="s">
        <v>6</v>
      </c>
      <c r="B21" s="52" t="s">
        <v>52</v>
      </c>
      <c r="C21" s="29"/>
      <c r="D21" s="53"/>
      <c r="E21" s="55"/>
    </row>
    <row r="22" spans="1:5" x14ac:dyDescent="0.25">
      <c r="A22" s="52" t="s">
        <v>6</v>
      </c>
      <c r="B22" s="52" t="s">
        <v>53</v>
      </c>
      <c r="C22" s="29"/>
      <c r="D22" s="53"/>
      <c r="E22" s="55"/>
    </row>
    <row r="23" spans="1:5" x14ac:dyDescent="0.25">
      <c r="A23" s="52" t="s">
        <v>6</v>
      </c>
      <c r="B23" s="52" t="s">
        <v>54</v>
      </c>
      <c r="C23" s="29"/>
      <c r="D23" s="53"/>
      <c r="E23" s="55"/>
    </row>
    <row r="24" spans="1:5" x14ac:dyDescent="0.25">
      <c r="A24" s="52" t="s">
        <v>6</v>
      </c>
      <c r="B24" s="52" t="s">
        <v>55</v>
      </c>
      <c r="C24" s="29"/>
      <c r="D24" s="53"/>
      <c r="E24" s="55"/>
    </row>
    <row r="25" spans="1:5" x14ac:dyDescent="0.25">
      <c r="A25" s="52" t="s">
        <v>6</v>
      </c>
      <c r="B25" s="52" t="s">
        <v>56</v>
      </c>
      <c r="C25" s="29"/>
      <c r="D25" s="53"/>
      <c r="E25" s="55"/>
    </row>
    <row r="26" spans="1:5" x14ac:dyDescent="0.25">
      <c r="A26" s="52" t="s">
        <v>6</v>
      </c>
      <c r="B26" s="52" t="s">
        <v>57</v>
      </c>
      <c r="C26" s="29"/>
      <c r="D26" s="53"/>
      <c r="E26" s="55"/>
    </row>
    <row r="27" spans="1:5" x14ac:dyDescent="0.25">
      <c r="A27" s="52" t="s">
        <v>6</v>
      </c>
      <c r="B27" s="52" t="s">
        <v>58</v>
      </c>
      <c r="C27" s="29"/>
      <c r="D27" s="53"/>
      <c r="E27" s="55"/>
    </row>
    <row r="28" spans="1:5" x14ac:dyDescent="0.25">
      <c r="A28" s="52" t="s">
        <v>6</v>
      </c>
      <c r="B28" s="52" t="s">
        <v>59</v>
      </c>
      <c r="C28" s="29"/>
    </row>
    <row r="29" spans="1:5" x14ac:dyDescent="0.25">
      <c r="A29" s="52" t="s">
        <v>6</v>
      </c>
      <c r="B29" s="52" t="s">
        <v>60</v>
      </c>
      <c r="C29" s="29"/>
    </row>
    <row r="30" spans="1:5" x14ac:dyDescent="0.25">
      <c r="A30" s="52" t="s">
        <v>6</v>
      </c>
      <c r="B30" s="52" t="s">
        <v>61</v>
      </c>
      <c r="C30" s="29"/>
    </row>
    <row r="31" spans="1:5" x14ac:dyDescent="0.25">
      <c r="A31" s="52" t="s">
        <v>6</v>
      </c>
      <c r="B31" s="52" t="s">
        <v>62</v>
      </c>
      <c r="C31" s="29"/>
    </row>
    <row r="32" spans="1:5" ht="15.75" thickBot="1" x14ac:dyDescent="0.3">
      <c r="A32" s="52" t="s">
        <v>5</v>
      </c>
      <c r="B32" s="52" t="s">
        <v>63</v>
      </c>
      <c r="C32" s="29"/>
    </row>
    <row r="33" spans="1:5" x14ac:dyDescent="0.25">
      <c r="A33" s="52" t="s">
        <v>6</v>
      </c>
      <c r="B33" s="52" t="s">
        <v>64</v>
      </c>
      <c r="C33" s="29"/>
      <c r="D33" s="56" t="s">
        <v>18</v>
      </c>
      <c r="E33" s="57" t="s">
        <v>19</v>
      </c>
    </row>
    <row r="34" spans="1:5" x14ac:dyDescent="0.25">
      <c r="A34" s="52" t="s">
        <v>5</v>
      </c>
      <c r="B34" s="52" t="s">
        <v>65</v>
      </c>
      <c r="C34" s="29"/>
      <c r="D34" s="58"/>
      <c r="E34" s="59"/>
    </row>
    <row r="35" spans="1:5" x14ac:dyDescent="0.25">
      <c r="A35" s="52" t="s">
        <v>6</v>
      </c>
      <c r="B35" s="52" t="s">
        <v>66</v>
      </c>
      <c r="C35" s="29"/>
      <c r="D35" s="60" t="s">
        <v>20</v>
      </c>
      <c r="E35" s="61">
        <v>2.5</v>
      </c>
    </row>
    <row r="36" spans="1:5" ht="15.75" thickBot="1" x14ac:dyDescent="0.3">
      <c r="A36" s="52" t="s">
        <v>6</v>
      </c>
      <c r="B36" s="52" t="s">
        <v>67</v>
      </c>
      <c r="C36" s="29"/>
      <c r="D36" s="62" t="s">
        <v>21</v>
      </c>
      <c r="E36" s="63">
        <v>8.5</v>
      </c>
    </row>
    <row r="37" spans="1:5" x14ac:dyDescent="0.25">
      <c r="A37" s="52" t="s">
        <v>5</v>
      </c>
      <c r="B37" s="52" t="s">
        <v>68</v>
      </c>
      <c r="C37" s="29"/>
    </row>
    <row r="38" spans="1:5" x14ac:dyDescent="0.25">
      <c r="A38" s="52" t="s">
        <v>6</v>
      </c>
      <c r="B38" s="52" t="s">
        <v>69</v>
      </c>
      <c r="C38" s="29"/>
    </row>
    <row r="39" spans="1:5" x14ac:dyDescent="0.25">
      <c r="A39" s="52" t="s">
        <v>6</v>
      </c>
      <c r="B39" s="52" t="s">
        <v>70</v>
      </c>
      <c r="C39" s="29"/>
      <c r="D39" s="29"/>
    </row>
    <row r="40" spans="1:5" x14ac:dyDescent="0.25">
      <c r="A40" s="52" t="s">
        <v>6</v>
      </c>
      <c r="B40" s="52" t="s">
        <v>71</v>
      </c>
      <c r="C40" s="29"/>
      <c r="D40" s="29"/>
    </row>
    <row r="41" spans="1:5" x14ac:dyDescent="0.25">
      <c r="A41" s="52" t="s">
        <v>5</v>
      </c>
      <c r="B41" s="52" t="s">
        <v>72</v>
      </c>
      <c r="C41" s="29"/>
      <c r="D41" s="29"/>
    </row>
    <row r="42" spans="1:5" x14ac:dyDescent="0.25">
      <c r="A42" s="52" t="s">
        <v>6</v>
      </c>
      <c r="B42" s="52" t="s">
        <v>73</v>
      </c>
      <c r="C42" s="29"/>
      <c r="D42" s="29"/>
    </row>
    <row r="43" spans="1:5" x14ac:dyDescent="0.25">
      <c r="A43" s="52" t="s">
        <v>6</v>
      </c>
      <c r="B43" s="52" t="s">
        <v>74</v>
      </c>
      <c r="C43" s="29"/>
      <c r="D43" s="29"/>
    </row>
    <row r="44" spans="1:5" x14ac:dyDescent="0.25">
      <c r="A44" s="52" t="s">
        <v>6</v>
      </c>
      <c r="B44" s="52" t="s">
        <v>75</v>
      </c>
      <c r="C44" s="29"/>
      <c r="D44" s="29"/>
    </row>
    <row r="45" spans="1:5" x14ac:dyDescent="0.25">
      <c r="A45" s="52" t="s">
        <v>5</v>
      </c>
      <c r="B45" s="52" t="s">
        <v>76</v>
      </c>
      <c r="C45" s="29"/>
      <c r="D45" s="29"/>
    </row>
    <row r="46" spans="1:5" x14ac:dyDescent="0.25">
      <c r="A46" s="52" t="s">
        <v>6</v>
      </c>
      <c r="B46" s="52" t="s">
        <v>77</v>
      </c>
      <c r="C46" s="29"/>
      <c r="D46" s="29"/>
    </row>
    <row r="47" spans="1:5" x14ac:dyDescent="0.25">
      <c r="A47" s="52" t="s">
        <v>5</v>
      </c>
      <c r="B47" s="52" t="s">
        <v>78</v>
      </c>
      <c r="C47" s="29"/>
      <c r="D47" s="29"/>
    </row>
    <row r="48" spans="1:5" x14ac:dyDescent="0.25">
      <c r="A48" s="52" t="s">
        <v>6</v>
      </c>
      <c r="B48" s="52" t="s">
        <v>79</v>
      </c>
      <c r="C48" s="29"/>
      <c r="D48" s="29"/>
    </row>
    <row r="49" spans="1:4" x14ac:dyDescent="0.25">
      <c r="A49" s="52" t="s">
        <v>6</v>
      </c>
      <c r="B49" s="52" t="s">
        <v>80</v>
      </c>
      <c r="C49" s="29"/>
      <c r="D49" s="29"/>
    </row>
    <row r="50" spans="1:4" x14ac:dyDescent="0.25">
      <c r="A50" s="52" t="s">
        <v>5</v>
      </c>
      <c r="B50" s="52" t="s">
        <v>81</v>
      </c>
      <c r="C50" s="29"/>
      <c r="D50" s="29"/>
    </row>
    <row r="51" spans="1:4" x14ac:dyDescent="0.25">
      <c r="A51" s="52" t="s">
        <v>6</v>
      </c>
      <c r="B51" s="52" t="s">
        <v>82</v>
      </c>
      <c r="C51" s="29"/>
      <c r="D51" s="29"/>
    </row>
    <row r="52" spans="1:4" x14ac:dyDescent="0.25">
      <c r="A52" s="52" t="s">
        <v>5</v>
      </c>
      <c r="B52" s="52" t="s">
        <v>83</v>
      </c>
      <c r="C52" s="29"/>
      <c r="D52" s="29"/>
    </row>
    <row r="53" spans="1:4" x14ac:dyDescent="0.25">
      <c r="A53" s="52" t="s">
        <v>5</v>
      </c>
      <c r="B53" s="52" t="s">
        <v>84</v>
      </c>
      <c r="C53" s="29"/>
      <c r="D53" s="29"/>
    </row>
    <row r="54" spans="1:4" x14ac:dyDescent="0.25">
      <c r="A54" s="52" t="s">
        <v>5</v>
      </c>
      <c r="B54" s="52" t="s">
        <v>85</v>
      </c>
      <c r="C54" s="29"/>
      <c r="D54" s="29"/>
    </row>
    <row r="55" spans="1:4" x14ac:dyDescent="0.25">
      <c r="A55" s="52"/>
      <c r="B55" s="52"/>
      <c r="C55" s="29"/>
      <c r="D55" s="29"/>
    </row>
    <row r="56" spans="1:4" x14ac:dyDescent="0.25">
      <c r="A56" s="52" t="s">
        <v>6</v>
      </c>
      <c r="B56" s="52"/>
      <c r="C56" s="29"/>
      <c r="D56" s="29"/>
    </row>
    <row r="57" spans="1:4" x14ac:dyDescent="0.25">
      <c r="A57" s="52" t="s">
        <v>5</v>
      </c>
      <c r="B57" s="52"/>
      <c r="C57" s="29"/>
      <c r="D57" s="29"/>
    </row>
    <row r="58" spans="1:4" x14ac:dyDescent="0.25">
      <c r="A58" s="52"/>
      <c r="B58" s="52"/>
      <c r="C58" s="29"/>
      <c r="D58" s="29"/>
    </row>
    <row r="59" spans="1:4" x14ac:dyDescent="0.25">
      <c r="A59" s="52"/>
      <c r="B59" s="52"/>
      <c r="C59" s="29"/>
      <c r="D59" s="29"/>
    </row>
    <row r="60" spans="1:4" x14ac:dyDescent="0.25">
      <c r="A60" s="52"/>
      <c r="B60" s="52"/>
      <c r="C60" s="29"/>
      <c r="D60" s="29"/>
    </row>
    <row r="61" spans="1:4" x14ac:dyDescent="0.25">
      <c r="A61" s="52"/>
      <c r="B61" s="52"/>
      <c r="C61" s="29"/>
      <c r="D61" s="29"/>
    </row>
    <row r="62" spans="1:4" x14ac:dyDescent="0.25">
      <c r="A62" s="52"/>
      <c r="B62" s="52"/>
      <c r="C62" s="29"/>
      <c r="D62" s="29"/>
    </row>
    <row r="63" spans="1:4" x14ac:dyDescent="0.25">
      <c r="A63" s="52"/>
      <c r="B63" s="52"/>
      <c r="C63" s="29"/>
      <c r="D63" s="29"/>
    </row>
    <row r="64" spans="1:4" x14ac:dyDescent="0.25">
      <c r="A64" s="52"/>
      <c r="B64" s="52"/>
      <c r="C64" s="29"/>
      <c r="D64" s="29"/>
    </row>
    <row r="65" spans="1:4" x14ac:dyDescent="0.25">
      <c r="A65" s="52"/>
      <c r="B65" s="52" t="s">
        <v>25</v>
      </c>
      <c r="C65" s="29"/>
      <c r="D65" s="29"/>
    </row>
  </sheetData>
  <dataValidations count="2">
    <dataValidation type="list" allowBlank="1" showInputMessage="1" showErrorMessage="1" sqref="B1" xr:uid="{00000000-0002-0000-0000-000000000000}">
      <formula1>"KARINE,SOPHIE,MARTINE,NADINE,VALERIE,FRANCOISE,CABINET"</formula1>
    </dataValidation>
    <dataValidation type="list" allowBlank="1" showInputMessage="1" showErrorMessage="1" sqref="A5:A65" xr:uid="{00000000-0002-0000-0000-000001000000}">
      <formula1>"M., Mme, Mlle"</formula1>
    </dataValidation>
  </dataValidation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3"/>
  <sheetViews>
    <sheetView showZeros="0" tabSelected="1" zoomScaleNormal="100" workbookViewId="0">
      <selection activeCell="B3" sqref="B3"/>
    </sheetView>
  </sheetViews>
  <sheetFormatPr baseColWidth="10" defaultColWidth="11.42578125" defaultRowHeight="15" x14ac:dyDescent="0.25"/>
  <cols>
    <col min="1" max="1" width="20.140625" customWidth="1"/>
    <col min="2" max="2" width="11.42578125" customWidth="1"/>
    <col min="3" max="3" width="12.85546875" customWidth="1"/>
    <col min="4" max="4" width="14.28515625" bestFit="1" customWidth="1"/>
    <col min="5" max="5" width="12.85546875" customWidth="1"/>
    <col min="6" max="7" width="11.42578125" customWidth="1"/>
    <col min="8" max="8" width="13.42578125" customWidth="1"/>
    <col min="9" max="9" width="12.85546875" customWidth="1"/>
    <col min="10" max="10" width="20.140625" customWidth="1"/>
    <col min="11" max="11" width="11.42578125" customWidth="1"/>
    <col min="12" max="12" width="12.85546875" customWidth="1"/>
    <col min="13" max="13" width="14.28515625" customWidth="1"/>
    <col min="14" max="14" width="12.85546875" customWidth="1"/>
    <col min="15" max="16" width="11.42578125" customWidth="1"/>
    <col min="17" max="17" width="13.42578125" customWidth="1"/>
  </cols>
  <sheetData>
    <row r="1" spans="1:17" ht="19.5" customHeight="1" thickBot="1" x14ac:dyDescent="0.55000000000000004">
      <c r="A1" s="14" t="s">
        <v>26</v>
      </c>
      <c r="B1" s="13"/>
      <c r="C1" s="9" t="s">
        <v>27</v>
      </c>
      <c r="D1" s="39"/>
      <c r="E1" s="8"/>
      <c r="F1" s="8"/>
      <c r="G1" s="49" t="s">
        <v>28</v>
      </c>
      <c r="H1" s="48">
        <v>43369</v>
      </c>
      <c r="I1" s="7"/>
      <c r="J1" s="24" t="s">
        <v>29</v>
      </c>
      <c r="K1" s="25"/>
      <c r="L1" s="26" t="s">
        <v>27</v>
      </c>
      <c r="M1" s="39"/>
      <c r="N1" s="25"/>
      <c r="O1" s="25"/>
      <c r="P1" s="50" t="s">
        <v>28</v>
      </c>
      <c r="Q1" s="51">
        <f>H1</f>
        <v>43369</v>
      </c>
    </row>
    <row r="2" spans="1:17" ht="16.5" thickBot="1" x14ac:dyDescent="0.3">
      <c r="A2" s="40" t="s">
        <v>30</v>
      </c>
      <c r="B2" s="41" t="s">
        <v>31</v>
      </c>
      <c r="C2" s="42" t="s">
        <v>19</v>
      </c>
      <c r="D2" s="42" t="s">
        <v>32</v>
      </c>
      <c r="E2" s="42" t="s">
        <v>33</v>
      </c>
      <c r="F2" s="42" t="s">
        <v>20</v>
      </c>
      <c r="G2" s="42" t="s">
        <v>21</v>
      </c>
      <c r="H2" s="43" t="s">
        <v>34</v>
      </c>
      <c r="J2" s="40" t="s">
        <v>30</v>
      </c>
      <c r="K2" s="41" t="s">
        <v>3</v>
      </c>
      <c r="L2" s="42" t="s">
        <v>19</v>
      </c>
      <c r="M2" s="42" t="s">
        <v>32</v>
      </c>
      <c r="N2" s="42" t="s">
        <v>33</v>
      </c>
      <c r="O2" s="42" t="s">
        <v>20</v>
      </c>
      <c r="P2" s="42" t="s">
        <v>21</v>
      </c>
      <c r="Q2" s="43" t="s">
        <v>34</v>
      </c>
    </row>
    <row r="3" spans="1:17" ht="14.25" customHeight="1" thickBot="1" x14ac:dyDescent="0.3">
      <c r="A3" s="15" t="s">
        <v>36</v>
      </c>
      <c r="B3" s="22" t="s">
        <v>23</v>
      </c>
      <c r="C3" s="5">
        <f>IFERROR(VLOOKUP(B3,Tb_Soins,2,0),"")</f>
        <v>12.91</v>
      </c>
      <c r="D3" s="5">
        <f>IFERROR(SUM((C3*10/100)),"")</f>
        <v>1.2909999999999999</v>
      </c>
      <c r="E3" s="5">
        <f>IFERROR(SUM(C3-D3),"")</f>
        <v>11.619</v>
      </c>
      <c r="F3" s="5">
        <f>IF(WEEKDAY($H$1,2)&lt;6,'Base de données'!$E$35,"")</f>
        <v>2.5</v>
      </c>
      <c r="G3" s="5" t="str">
        <f>IF(WEEKDAY($H$1,2)&lt;6,"",'Base de données'!$E$36)</f>
        <v/>
      </c>
      <c r="H3" s="6">
        <f t="shared" ref="H3:H8" si="0">SUM(E3:G3)</f>
        <v>14.119</v>
      </c>
      <c r="J3" s="44"/>
      <c r="K3" s="45"/>
      <c r="L3" s="46">
        <f>IF(K3='Base de données'!$D$5,'Base de données'!$E$5,IF('FEUILLE SOIN'!K3='Base de données'!$D$6,'Base de données'!$E$6,IF('FEUILLE SOIN'!K3='Base de données'!$D$7,'Base de données'!$E$7,IF('FEUILLE SOIN'!K3='Base de données'!$D$8,'Base de données'!$E$8,IF('FEUILLE SOIN'!K3='Base de données'!$D$9,'Base de données'!$E$9,IF('FEUILLE SOIN'!K3='Base de données'!$D$10,'Base de données'!$E$10,IF('FEUILLE SOIN'!K3='Base de données'!$D$11,'Base de données'!$E$11,IF(K3='Base de données'!$D$12,'Base de données'!$E$12,IF('FEUILLE SOIN'!K3='Base de données'!$D$13,'Base de données'!$E$13,IF(K3='Base de données'!$D$14,'Base de données'!$E$14,IF(K3='Base de données'!$D$15,'Base de données'!$E$15,IF(K3='Base de données'!$D$16,'Base de données'!$E$16))))))))))))</f>
        <v>0</v>
      </c>
      <c r="M3" s="46">
        <f>SUM((L3*10/100))</f>
        <v>0</v>
      </c>
      <c r="N3" s="46">
        <f t="shared" ref="N3:N32" si="1">SUM(L3-M3)</f>
        <v>0</v>
      </c>
      <c r="O3" s="46"/>
      <c r="P3" s="46"/>
      <c r="Q3" s="47">
        <f t="shared" ref="Q3:Q8" si="2">SUM(N3:P3)</f>
        <v>0</v>
      </c>
    </row>
    <row r="4" spans="1:17" ht="15.75" thickBot="1" x14ac:dyDescent="0.3">
      <c r="A4" s="16"/>
      <c r="B4" s="23"/>
      <c r="C4" s="5" t="str">
        <f>IFERROR(VLOOKUP(B4,Tb_Soins,2,0),"")</f>
        <v/>
      </c>
      <c r="D4" s="5" t="str">
        <f t="shared" ref="D4:D32" si="3">IFERROR(SUM((C4*10/100)),"")</f>
        <v/>
      </c>
      <c r="E4" s="5" t="str">
        <f t="shared" ref="E4:E32" si="4">IFERROR(SUM(C4-D4),"")</f>
        <v/>
      </c>
      <c r="F4" s="2"/>
      <c r="G4" s="2"/>
      <c r="H4" s="3">
        <f t="shared" si="0"/>
        <v>0</v>
      </c>
      <c r="J4" s="16"/>
      <c r="K4" s="23"/>
      <c r="L4" s="2">
        <f>IF(K4='Base de données'!$D$5,'Base de données'!$E$5,IF('FEUILLE SOIN'!K4='Base de données'!$D$6,'Base de données'!$E$6,IF('FEUILLE SOIN'!K4='Base de données'!$D$7,'Base de données'!$E$7,IF('FEUILLE SOIN'!K4='Base de données'!$D$8,'Base de données'!$E$8,IF('FEUILLE SOIN'!K4='Base de données'!$D$9,'Base de données'!$E$9,IF('FEUILLE SOIN'!K4='Base de données'!$D$10,'Base de données'!$E$10,IF('FEUILLE SOIN'!K4='Base de données'!$D$11,'Base de données'!$E$11,IF(K4='Base de données'!$D$12,'Base de données'!$E$12,IF('FEUILLE SOIN'!K4='Base de données'!$D$13,'Base de données'!$E$13,IF(K4='Base de données'!$D$14,'Base de données'!$E$14,IF(K4='Base de données'!$D$15,'Base de données'!$E$15,IF(K4='Base de données'!$D$16,'Base de données'!$E$16))))))))))))</f>
        <v>0</v>
      </c>
      <c r="M4" s="2">
        <f>SUM(L4*10/100)</f>
        <v>0</v>
      </c>
      <c r="N4" s="2">
        <f t="shared" si="1"/>
        <v>0</v>
      </c>
      <c r="O4" s="2"/>
      <c r="P4" s="2"/>
      <c r="Q4" s="3">
        <f t="shared" si="2"/>
        <v>0</v>
      </c>
    </row>
    <row r="5" spans="1:17" ht="15.75" thickBot="1" x14ac:dyDescent="0.3">
      <c r="A5" s="16"/>
      <c r="B5" s="23"/>
      <c r="C5" s="5" t="str">
        <f>IFERROR(VLOOKUP(B5,Tb_Soins,2,0),"")</f>
        <v/>
      </c>
      <c r="D5" s="5" t="str">
        <f t="shared" si="3"/>
        <v/>
      </c>
      <c r="E5" s="5" t="str">
        <f t="shared" si="4"/>
        <v/>
      </c>
      <c r="F5" s="2"/>
      <c r="G5" s="2"/>
      <c r="H5" s="3">
        <f t="shared" si="0"/>
        <v>0</v>
      </c>
      <c r="J5" s="16"/>
      <c r="K5" s="23"/>
      <c r="L5" s="2">
        <f>IF(K5='Base de données'!$D$5,'Base de données'!$E$5,IF('FEUILLE SOIN'!K5='Base de données'!$D$6,'Base de données'!$E$6,IF('FEUILLE SOIN'!K5='Base de données'!$D$7,'Base de données'!$E$7,IF('FEUILLE SOIN'!K5='Base de données'!$D$8,'Base de données'!$E$8,IF('FEUILLE SOIN'!K5='Base de données'!$D$9,'Base de données'!$E$9,IF('FEUILLE SOIN'!K5='Base de données'!$D$10,'Base de données'!$E$10,IF('FEUILLE SOIN'!K5='Base de données'!$D$11,'Base de données'!$E$11,IF(K5='Base de données'!$D$12,'Base de données'!$E$12,IF('FEUILLE SOIN'!K5='Base de données'!$D$13,'Base de données'!$E$13,IF(K5='Base de données'!$D$14,'Base de données'!$E$14,IF(K5='Base de données'!$D$15,'Base de données'!$E$15,IF(K5='Base de données'!$D$16,'Base de données'!$E$16))))))))))))</f>
        <v>0</v>
      </c>
      <c r="M5" s="2">
        <f t="shared" ref="M5:M23" si="5">SUM((L5*10/100))</f>
        <v>0</v>
      </c>
      <c r="N5" s="2">
        <f t="shared" si="1"/>
        <v>0</v>
      </c>
      <c r="O5" s="2"/>
      <c r="P5" s="2"/>
      <c r="Q5" s="3">
        <f t="shared" si="2"/>
        <v>0</v>
      </c>
    </row>
    <row r="6" spans="1:17" ht="15.75" thickBot="1" x14ac:dyDescent="0.3">
      <c r="A6" s="16"/>
      <c r="B6" s="23"/>
      <c r="C6" s="5" t="str">
        <f>IFERROR(VLOOKUP(B6,Tb_Soins,2,0),"")</f>
        <v/>
      </c>
      <c r="D6" s="5" t="str">
        <f t="shared" si="3"/>
        <v/>
      </c>
      <c r="E6" s="5" t="str">
        <f t="shared" si="4"/>
        <v/>
      </c>
      <c r="F6" s="2"/>
      <c r="G6" s="2"/>
      <c r="H6" s="3">
        <f t="shared" si="0"/>
        <v>0</v>
      </c>
      <c r="J6" s="16"/>
      <c r="K6" s="23"/>
      <c r="L6" s="2">
        <f>IF(K6='Base de données'!$D$5,'Base de données'!$E$5,IF('FEUILLE SOIN'!K6='Base de données'!$D$6,'Base de données'!$E$6,IF('FEUILLE SOIN'!K6='Base de données'!$D$7,'Base de données'!$E$7,IF('FEUILLE SOIN'!K6='Base de données'!$D$8,'Base de données'!$E$8,IF('FEUILLE SOIN'!K6='Base de données'!$D$9,'Base de données'!$E$9,IF('FEUILLE SOIN'!K6='Base de données'!$D$10,'Base de données'!$E$10,IF('FEUILLE SOIN'!K6='Base de données'!$D$11,'Base de données'!$E$11,IF(K6='Base de données'!$D$12,'Base de données'!$E$12,IF('FEUILLE SOIN'!K6='Base de données'!$D$13,'Base de données'!$E$13,IF(K6='Base de données'!$D$14,'Base de données'!$E$14,IF(K6='Base de données'!$D$15,'Base de données'!$E$15,IF(K6='Base de données'!$D$16,'Base de données'!$E$16))))))))))))</f>
        <v>0</v>
      </c>
      <c r="M6" s="2">
        <f t="shared" si="5"/>
        <v>0</v>
      </c>
      <c r="N6" s="2">
        <f t="shared" si="1"/>
        <v>0</v>
      </c>
      <c r="O6" s="2"/>
      <c r="P6" s="2"/>
      <c r="Q6" s="3">
        <f t="shared" si="2"/>
        <v>0</v>
      </c>
    </row>
    <row r="7" spans="1:17" ht="15.75" thickBot="1" x14ac:dyDescent="0.3">
      <c r="A7" s="16"/>
      <c r="B7" s="23"/>
      <c r="C7" s="5" t="str">
        <f>IFERROR(VLOOKUP(B7,Tb_Soins,2,0),"")</f>
        <v/>
      </c>
      <c r="D7" s="5" t="str">
        <f t="shared" si="3"/>
        <v/>
      </c>
      <c r="E7" s="5" t="str">
        <f t="shared" si="4"/>
        <v/>
      </c>
      <c r="F7" s="2"/>
      <c r="G7" s="2"/>
      <c r="H7" s="3">
        <f t="shared" si="0"/>
        <v>0</v>
      </c>
      <c r="J7" s="16"/>
      <c r="K7" s="23"/>
      <c r="L7" s="2">
        <f>IF(K7='Base de données'!$D$5,'Base de données'!$E$5,IF('FEUILLE SOIN'!K7='Base de données'!$D$6,'Base de données'!$E$6,IF('FEUILLE SOIN'!K7='Base de données'!$D$7,'Base de données'!$E$7,IF('FEUILLE SOIN'!K7='Base de données'!$D$8,'Base de données'!$E$8,IF('FEUILLE SOIN'!K7='Base de données'!$D$9,'Base de données'!$E$9,IF('FEUILLE SOIN'!K7='Base de données'!$D$10,'Base de données'!$E$10,IF('FEUILLE SOIN'!K7='Base de données'!$D$11,'Base de données'!$E$11,IF(K7='Base de données'!$D$12,'Base de données'!$E$12,IF('FEUILLE SOIN'!K7='Base de données'!$D$13,'Base de données'!$E$13,IF(K7='Base de données'!$D$14,'Base de données'!$E$14,IF(K7='Base de données'!$D$15,'Base de données'!$E$15,IF(K7='Base de données'!$D$16,'Base de données'!$E$16))))))))))))</f>
        <v>0</v>
      </c>
      <c r="M7" s="2">
        <f t="shared" si="5"/>
        <v>0</v>
      </c>
      <c r="N7" s="2">
        <f t="shared" si="1"/>
        <v>0</v>
      </c>
      <c r="O7" s="2"/>
      <c r="P7" s="2"/>
      <c r="Q7" s="3">
        <f t="shared" si="2"/>
        <v>0</v>
      </c>
    </row>
    <row r="8" spans="1:17" ht="15.75" thickBot="1" x14ac:dyDescent="0.3">
      <c r="A8" s="16"/>
      <c r="B8" s="23"/>
      <c r="C8" s="5" t="str">
        <f>IFERROR(VLOOKUP(B8,Tb_Soins,2,0),"")</f>
        <v/>
      </c>
      <c r="D8" s="5" t="str">
        <f t="shared" si="3"/>
        <v/>
      </c>
      <c r="E8" s="5" t="str">
        <f t="shared" si="4"/>
        <v/>
      </c>
      <c r="F8" s="2"/>
      <c r="G8" s="2"/>
      <c r="H8" s="3">
        <f t="shared" si="0"/>
        <v>0</v>
      </c>
      <c r="J8" s="16"/>
      <c r="K8" s="23"/>
      <c r="L8" s="2">
        <f>IF(K8='Base de données'!$D$5,'Base de données'!$E$5,IF('FEUILLE SOIN'!K8='Base de données'!$D$6,'Base de données'!$E$6,IF('FEUILLE SOIN'!K8='Base de données'!$D$7,'Base de données'!$E$7,IF('FEUILLE SOIN'!K8='Base de données'!$D$8,'Base de données'!$E$8,IF('FEUILLE SOIN'!K8='Base de données'!$D$9,'Base de données'!$E$9,IF('FEUILLE SOIN'!K8='Base de données'!$D$10,'Base de données'!$E$10,IF('FEUILLE SOIN'!K8='Base de données'!$D$11,'Base de données'!$E$11,IF(K8='Base de données'!$D$12,'Base de données'!$E$12,IF('FEUILLE SOIN'!K8='Base de données'!$D$13,'Base de données'!$E$13,IF(K8='Base de données'!$D$14,'Base de données'!$E$14,IF(K8='Base de données'!$D$15,'Base de données'!$E$15,IF(K8='Base de données'!$D$16,'Base de données'!$E$16))))))))))))</f>
        <v>0</v>
      </c>
      <c r="M8" s="2">
        <f t="shared" si="5"/>
        <v>0</v>
      </c>
      <c r="N8" s="2">
        <f t="shared" si="1"/>
        <v>0</v>
      </c>
      <c r="O8" s="2"/>
      <c r="P8" s="2"/>
      <c r="Q8" s="3">
        <f t="shared" si="2"/>
        <v>0</v>
      </c>
    </row>
    <row r="9" spans="1:17" ht="15.75" thickBot="1" x14ac:dyDescent="0.3">
      <c r="A9" s="16"/>
      <c r="B9" s="23"/>
      <c r="C9" s="5" t="str">
        <f>IFERROR(VLOOKUP(B9,Tb_Soins,2,0),"")</f>
        <v/>
      </c>
      <c r="D9" s="5" t="str">
        <f t="shared" si="3"/>
        <v/>
      </c>
      <c r="E9" s="5" t="str">
        <f t="shared" si="4"/>
        <v/>
      </c>
      <c r="F9" s="2"/>
      <c r="G9" s="2"/>
      <c r="H9" s="3">
        <f>SUM(E9:G9)</f>
        <v>0</v>
      </c>
      <c r="J9" s="16"/>
      <c r="K9" s="23"/>
      <c r="L9" s="2">
        <f>IF(K9='Base de données'!$D$5,'Base de données'!$E$5,IF('FEUILLE SOIN'!K9='Base de données'!$D$6,'Base de données'!$E$6,IF('FEUILLE SOIN'!K9='Base de données'!$D$7,'Base de données'!$E$7,IF('FEUILLE SOIN'!K9='Base de données'!$D$8,'Base de données'!$E$8,IF('FEUILLE SOIN'!K9='Base de données'!$D$9,'Base de données'!$E$9,IF('FEUILLE SOIN'!K9='Base de données'!$D$10,'Base de données'!$E$10,IF('FEUILLE SOIN'!K9='Base de données'!$D$11,'Base de données'!$E$11,IF(K9='Base de données'!$D$12,'Base de données'!$E$12,IF('FEUILLE SOIN'!K9='Base de données'!$D$13,'Base de données'!$E$13,IF(K9='Base de données'!$D$14,'Base de données'!$E$14,IF(K9='Base de données'!$D$15,'Base de données'!$E$15,IF(K9='Base de données'!$D$16,'Base de données'!$E$16))))))))))))</f>
        <v>0</v>
      </c>
      <c r="M9" s="2">
        <f t="shared" si="5"/>
        <v>0</v>
      </c>
      <c r="N9" s="2">
        <f t="shared" si="1"/>
        <v>0</v>
      </c>
      <c r="O9" s="2"/>
      <c r="P9" s="2"/>
      <c r="Q9" s="3">
        <f>SUM(N9:P9)</f>
        <v>0</v>
      </c>
    </row>
    <row r="10" spans="1:17" ht="15.75" thickBot="1" x14ac:dyDescent="0.3">
      <c r="A10" s="16"/>
      <c r="B10" s="23"/>
      <c r="C10" s="5" t="str">
        <f>IFERROR(VLOOKUP(B10,Tb_Soins,2,0),"")</f>
        <v/>
      </c>
      <c r="D10" s="5" t="str">
        <f t="shared" si="3"/>
        <v/>
      </c>
      <c r="E10" s="5" t="str">
        <f t="shared" si="4"/>
        <v/>
      </c>
      <c r="F10" s="2"/>
      <c r="G10" s="2"/>
      <c r="H10" s="3">
        <f t="shared" ref="H10:H28" si="6">SUM(E10:G10)</f>
        <v>0</v>
      </c>
      <c r="J10" s="16"/>
      <c r="K10" s="23"/>
      <c r="L10" s="2">
        <f>IF(K10='Base de données'!$D$5,'Base de données'!$E$5,IF('FEUILLE SOIN'!K10='Base de données'!$D$6,'Base de données'!$E$6,IF('FEUILLE SOIN'!K10='Base de données'!$D$7,'Base de données'!$E$7,IF('FEUILLE SOIN'!K10='Base de données'!$D$8,'Base de données'!$E$8,IF('FEUILLE SOIN'!K10='Base de données'!$D$9,'Base de données'!$E$9,IF('FEUILLE SOIN'!K10='Base de données'!$D$10,'Base de données'!$E$10,IF('FEUILLE SOIN'!K10='Base de données'!$D$11,'Base de données'!$E$11,IF(K10='Base de données'!$D$12,'Base de données'!$E$12,IF('FEUILLE SOIN'!K10='Base de données'!$D$13,'Base de données'!$E$13,IF(K10='Base de données'!$D$14,'Base de données'!$E$14,IF(K10='Base de données'!$D$15,'Base de données'!$E$15,IF(K10='Base de données'!$D$16,'Base de données'!$E$16))))))))))))</f>
        <v>0</v>
      </c>
      <c r="M10" s="2">
        <f t="shared" si="5"/>
        <v>0</v>
      </c>
      <c r="N10" s="2">
        <f t="shared" si="1"/>
        <v>0</v>
      </c>
      <c r="O10" s="2"/>
      <c r="P10" s="2"/>
      <c r="Q10" s="3">
        <f t="shared" ref="Q10:Q28" si="7">SUM(N10:P10)</f>
        <v>0</v>
      </c>
    </row>
    <row r="11" spans="1:17" ht="15.75" thickBot="1" x14ac:dyDescent="0.3">
      <c r="A11" s="16"/>
      <c r="B11" s="23"/>
      <c r="C11" s="5" t="str">
        <f>IFERROR(VLOOKUP(B11,Tb_Soins,2,0),"")</f>
        <v/>
      </c>
      <c r="D11" s="5" t="str">
        <f t="shared" si="3"/>
        <v/>
      </c>
      <c r="E11" s="5" t="str">
        <f t="shared" si="4"/>
        <v/>
      </c>
      <c r="F11" s="2"/>
      <c r="G11" s="2"/>
      <c r="H11" s="3">
        <f t="shared" si="6"/>
        <v>0</v>
      </c>
      <c r="J11" s="16"/>
      <c r="K11" s="23"/>
      <c r="L11" s="2">
        <f>IF(K11='Base de données'!$D$5,'Base de données'!$E$5,IF('FEUILLE SOIN'!K11='Base de données'!$D$6,'Base de données'!$E$6,IF('FEUILLE SOIN'!K11='Base de données'!$D$7,'Base de données'!$E$7,IF('FEUILLE SOIN'!K11='Base de données'!$D$8,'Base de données'!$E$8,IF('FEUILLE SOIN'!K11='Base de données'!$D$9,'Base de données'!$E$9,IF('FEUILLE SOIN'!K11='Base de données'!$D$10,'Base de données'!$E$10,IF('FEUILLE SOIN'!K11='Base de données'!$D$11,'Base de données'!$E$11,IF(K11='Base de données'!$D$12,'Base de données'!$E$12,IF('FEUILLE SOIN'!K11='Base de données'!$D$13,'Base de données'!$E$13,IF(K11='Base de données'!$D$14,'Base de données'!$E$14,IF(K11='Base de données'!$D$15,'Base de données'!$E$15,IF(K11='Base de données'!$D$16,'Base de données'!$E$16))))))))))))</f>
        <v>0</v>
      </c>
      <c r="M11" s="2">
        <f t="shared" si="5"/>
        <v>0</v>
      </c>
      <c r="N11" s="2">
        <f t="shared" si="1"/>
        <v>0</v>
      </c>
      <c r="O11" s="2"/>
      <c r="P11" s="2"/>
      <c r="Q11" s="3">
        <f t="shared" si="7"/>
        <v>0</v>
      </c>
    </row>
    <row r="12" spans="1:17" ht="15.75" thickBot="1" x14ac:dyDescent="0.3">
      <c r="A12" s="16"/>
      <c r="B12" s="23"/>
      <c r="C12" s="5" t="str">
        <f>IFERROR(VLOOKUP(B12,Tb_Soins,2,0),"")</f>
        <v/>
      </c>
      <c r="D12" s="5" t="str">
        <f t="shared" si="3"/>
        <v/>
      </c>
      <c r="E12" s="5" t="str">
        <f t="shared" si="4"/>
        <v/>
      </c>
      <c r="F12" s="2"/>
      <c r="G12" s="2"/>
      <c r="H12" s="3">
        <f t="shared" si="6"/>
        <v>0</v>
      </c>
      <c r="J12" s="16"/>
      <c r="K12" s="23"/>
      <c r="L12" s="2">
        <f>IF(K12='Base de données'!$D$5,'Base de données'!$E$5,IF('FEUILLE SOIN'!K12='Base de données'!$D$6,'Base de données'!$E$6,IF('FEUILLE SOIN'!K12='Base de données'!$D$7,'Base de données'!$E$7,IF('FEUILLE SOIN'!K12='Base de données'!$D$8,'Base de données'!$E$8,IF('FEUILLE SOIN'!K12='Base de données'!$D$9,'Base de données'!$E$9,IF('FEUILLE SOIN'!K12='Base de données'!$D$10,'Base de données'!$E$10,IF('FEUILLE SOIN'!K12='Base de données'!$D$11,'Base de données'!$E$11,IF(K12='Base de données'!$D$12,'Base de données'!$E$12,IF('FEUILLE SOIN'!K12='Base de données'!$D$13,'Base de données'!$E$13,IF(K12='Base de données'!$D$14,'Base de données'!$E$14,IF(K12='Base de données'!$D$15,'Base de données'!$E$15,IF(K12='Base de données'!$D$16,'Base de données'!$E$16))))))))))))</f>
        <v>0</v>
      </c>
      <c r="M12" s="2">
        <f t="shared" si="5"/>
        <v>0</v>
      </c>
      <c r="N12" s="2">
        <f t="shared" si="1"/>
        <v>0</v>
      </c>
      <c r="O12" s="2"/>
      <c r="P12" s="2"/>
      <c r="Q12" s="3">
        <f t="shared" si="7"/>
        <v>0</v>
      </c>
    </row>
    <row r="13" spans="1:17" ht="15.75" thickBot="1" x14ac:dyDescent="0.3">
      <c r="A13" s="16"/>
      <c r="B13" s="23"/>
      <c r="C13" s="5" t="str">
        <f>IFERROR(VLOOKUP(B13,Tb_Soins,2,0),"")</f>
        <v/>
      </c>
      <c r="D13" s="5" t="str">
        <f t="shared" si="3"/>
        <v/>
      </c>
      <c r="E13" s="5" t="str">
        <f t="shared" si="4"/>
        <v/>
      </c>
      <c r="F13" s="2"/>
      <c r="G13" s="2"/>
      <c r="H13" s="3">
        <f t="shared" si="6"/>
        <v>0</v>
      </c>
      <c r="J13" s="16"/>
      <c r="K13" s="23"/>
      <c r="L13" s="2">
        <f>IF(K13='Base de données'!$D$5,'Base de données'!$E$5,IF('FEUILLE SOIN'!K13='Base de données'!$D$6,'Base de données'!$E$6,IF('FEUILLE SOIN'!K13='Base de données'!$D$7,'Base de données'!$E$7,IF('FEUILLE SOIN'!K13='Base de données'!$D$8,'Base de données'!$E$8,IF('FEUILLE SOIN'!K13='Base de données'!$D$9,'Base de données'!$E$9,IF('FEUILLE SOIN'!K13='Base de données'!$D$10,'Base de données'!$E$10,IF('FEUILLE SOIN'!K13='Base de données'!$D$11,'Base de données'!$E$11,IF(K13='Base de données'!$D$12,'Base de données'!$E$12,IF('FEUILLE SOIN'!K13='Base de données'!$D$13,'Base de données'!$E$13,IF(K13='Base de données'!$D$14,'Base de données'!$E$14,IF(K13='Base de données'!$D$15,'Base de données'!$E$15,IF(K13='Base de données'!$D$16,'Base de données'!$E$16))))))))))))</f>
        <v>0</v>
      </c>
      <c r="M13" s="2">
        <f t="shared" si="5"/>
        <v>0</v>
      </c>
      <c r="N13" s="2">
        <f t="shared" si="1"/>
        <v>0</v>
      </c>
      <c r="O13" s="2"/>
      <c r="P13" s="2"/>
      <c r="Q13" s="3">
        <f t="shared" si="7"/>
        <v>0</v>
      </c>
    </row>
    <row r="14" spans="1:17" ht="15.75" thickBot="1" x14ac:dyDescent="0.3">
      <c r="A14" s="16"/>
      <c r="B14" s="23"/>
      <c r="C14" s="5" t="str">
        <f>IFERROR(VLOOKUP(B14,Tb_Soins,2,0),"")</f>
        <v/>
      </c>
      <c r="D14" s="5" t="str">
        <f t="shared" si="3"/>
        <v/>
      </c>
      <c r="E14" s="5" t="str">
        <f t="shared" si="4"/>
        <v/>
      </c>
      <c r="F14" s="2"/>
      <c r="G14" s="2"/>
      <c r="H14" s="3">
        <f t="shared" si="6"/>
        <v>0</v>
      </c>
      <c r="J14" s="16"/>
      <c r="K14" s="23"/>
      <c r="L14" s="2">
        <f>IF(K14='Base de données'!$D$5,'Base de données'!$E$5,IF('FEUILLE SOIN'!K14='Base de données'!$D$6,'Base de données'!$E$6,IF('FEUILLE SOIN'!K14='Base de données'!$D$7,'Base de données'!$E$7,IF('FEUILLE SOIN'!K14='Base de données'!$D$8,'Base de données'!$E$8,IF('FEUILLE SOIN'!K14='Base de données'!$D$9,'Base de données'!$E$9,IF('FEUILLE SOIN'!K14='Base de données'!$D$10,'Base de données'!$E$10,IF('FEUILLE SOIN'!K14='Base de données'!$D$11,'Base de données'!$E$11,IF(K14='Base de données'!$D$12,'Base de données'!$E$12,IF('FEUILLE SOIN'!K14='Base de données'!$D$13,'Base de données'!$E$13,IF(K14='Base de données'!$D$14,'Base de données'!$E$14,IF(K14='Base de données'!$D$15,'Base de données'!$E$15,IF(K14='Base de données'!$D$16,'Base de données'!$E$16))))))))))))</f>
        <v>0</v>
      </c>
      <c r="M14" s="2">
        <f t="shared" si="5"/>
        <v>0</v>
      </c>
      <c r="N14" s="2">
        <f t="shared" si="1"/>
        <v>0</v>
      </c>
      <c r="O14" s="2"/>
      <c r="P14" s="2"/>
      <c r="Q14" s="3">
        <f t="shared" si="7"/>
        <v>0</v>
      </c>
    </row>
    <row r="15" spans="1:17" ht="15.75" thickBot="1" x14ac:dyDescent="0.3">
      <c r="A15" s="16"/>
      <c r="B15" s="23"/>
      <c r="C15" s="5" t="str">
        <f>IFERROR(VLOOKUP(B15,Tb_Soins,2,0),"")</f>
        <v/>
      </c>
      <c r="D15" s="5" t="str">
        <f t="shared" si="3"/>
        <v/>
      </c>
      <c r="E15" s="5" t="str">
        <f t="shared" si="4"/>
        <v/>
      </c>
      <c r="F15" s="2"/>
      <c r="G15" s="2"/>
      <c r="H15" s="3">
        <f t="shared" si="6"/>
        <v>0</v>
      </c>
      <c r="J15" s="16"/>
      <c r="K15" s="23"/>
      <c r="L15" s="2">
        <f>IF(K15='Base de données'!$D$5,'Base de données'!$E$5,IF('FEUILLE SOIN'!K15='Base de données'!$D$6,'Base de données'!$E$6,IF('FEUILLE SOIN'!K15='Base de données'!$D$7,'Base de données'!$E$7,IF('FEUILLE SOIN'!K15='Base de données'!$D$8,'Base de données'!$E$8,IF('FEUILLE SOIN'!K15='Base de données'!$D$9,'Base de données'!$E$9,IF('FEUILLE SOIN'!K15='Base de données'!$D$10,'Base de données'!$E$10,IF('FEUILLE SOIN'!K15='Base de données'!$D$11,'Base de données'!$E$11,IF(K15='Base de données'!$D$12,'Base de données'!$E$12,IF('FEUILLE SOIN'!K15='Base de données'!$D$13,'Base de données'!$E$13,IF(K15='Base de données'!$D$14,'Base de données'!$E$14,IF(K15='Base de données'!$D$15,'Base de données'!$E$15,IF(K15='Base de données'!$D$16,'Base de données'!$E$16))))))))))))</f>
        <v>0</v>
      </c>
      <c r="M15" s="2">
        <f t="shared" si="5"/>
        <v>0</v>
      </c>
      <c r="N15" s="2">
        <f t="shared" si="1"/>
        <v>0</v>
      </c>
      <c r="O15" s="2"/>
      <c r="P15" s="2"/>
      <c r="Q15" s="3">
        <f t="shared" si="7"/>
        <v>0</v>
      </c>
    </row>
    <row r="16" spans="1:17" ht="15.75" thickBot="1" x14ac:dyDescent="0.3">
      <c r="A16" s="16"/>
      <c r="B16" s="23"/>
      <c r="C16" s="5" t="str">
        <f>IFERROR(VLOOKUP(B16,Tb_Soins,2,0),"")</f>
        <v/>
      </c>
      <c r="D16" s="5" t="str">
        <f t="shared" si="3"/>
        <v/>
      </c>
      <c r="E16" s="5" t="str">
        <f t="shared" si="4"/>
        <v/>
      </c>
      <c r="F16" s="2"/>
      <c r="G16" s="2"/>
      <c r="H16" s="3">
        <f t="shared" si="6"/>
        <v>0</v>
      </c>
      <c r="J16" s="16"/>
      <c r="K16" s="23"/>
      <c r="L16" s="2">
        <f>IF(K16='Base de données'!$D$5,'Base de données'!$E$5,IF('FEUILLE SOIN'!K16='Base de données'!$D$6,'Base de données'!$E$6,IF('FEUILLE SOIN'!K16='Base de données'!$D$7,'Base de données'!$E$7,IF('FEUILLE SOIN'!K16='Base de données'!$D$8,'Base de données'!$E$8,IF('FEUILLE SOIN'!K16='Base de données'!$D$9,'Base de données'!$E$9,IF('FEUILLE SOIN'!K16='Base de données'!$D$10,'Base de données'!$E$10,IF('FEUILLE SOIN'!K16='Base de données'!$D$11,'Base de données'!$E$11,IF(K16='Base de données'!$D$12,'Base de données'!$E$12,IF('FEUILLE SOIN'!K16='Base de données'!$D$13,'Base de données'!$E$13,IF(K16='Base de données'!$D$14,'Base de données'!$E$14,IF(K16='Base de données'!$D$15,'Base de données'!$E$15,IF(K16='Base de données'!$D$16,'Base de données'!$E$16))))))))))))</f>
        <v>0</v>
      </c>
      <c r="M16" s="2">
        <f t="shared" si="5"/>
        <v>0</v>
      </c>
      <c r="N16" s="2">
        <f t="shared" si="1"/>
        <v>0</v>
      </c>
      <c r="O16" s="2"/>
      <c r="P16" s="2"/>
      <c r="Q16" s="3">
        <f t="shared" si="7"/>
        <v>0</v>
      </c>
    </row>
    <row r="17" spans="1:22" ht="15.75" thickBot="1" x14ac:dyDescent="0.3">
      <c r="A17" s="16"/>
      <c r="B17" s="23"/>
      <c r="C17" s="5" t="str">
        <f>IFERROR(VLOOKUP(B17,Tb_Soins,2,0),"")</f>
        <v/>
      </c>
      <c r="D17" s="5" t="str">
        <f t="shared" si="3"/>
        <v/>
      </c>
      <c r="E17" s="5" t="str">
        <f t="shared" si="4"/>
        <v/>
      </c>
      <c r="F17" s="2"/>
      <c r="G17" s="2"/>
      <c r="H17" s="3">
        <f t="shared" si="6"/>
        <v>0</v>
      </c>
      <c r="J17" s="16"/>
      <c r="K17" s="23"/>
      <c r="L17" s="2">
        <f>IF(K17='Base de données'!$D$5,'Base de données'!$E$5,IF('FEUILLE SOIN'!K17='Base de données'!$D$6,'Base de données'!$E$6,IF('FEUILLE SOIN'!K17='Base de données'!$D$7,'Base de données'!$E$7,IF('FEUILLE SOIN'!K17='Base de données'!$D$8,'Base de données'!$E$8,IF('FEUILLE SOIN'!K17='Base de données'!$D$9,'Base de données'!$E$9,IF('FEUILLE SOIN'!K17='Base de données'!$D$10,'Base de données'!$E$10,IF('FEUILLE SOIN'!K17='Base de données'!$D$11,'Base de données'!$E$11,IF(K17='Base de données'!$D$12,'Base de données'!$E$12,IF('FEUILLE SOIN'!K17='Base de données'!$D$13,'Base de données'!$E$13,IF(K17='Base de données'!$D$14,'Base de données'!$E$14,IF(K17='Base de données'!$D$15,'Base de données'!$E$15,IF(K17='Base de données'!$D$16,'Base de données'!$E$16))))))))))))</f>
        <v>0</v>
      </c>
      <c r="M17" s="2">
        <f t="shared" si="5"/>
        <v>0</v>
      </c>
      <c r="N17" s="2">
        <f t="shared" si="1"/>
        <v>0</v>
      </c>
      <c r="O17" s="2"/>
      <c r="P17" s="2"/>
      <c r="Q17" s="3">
        <f t="shared" si="7"/>
        <v>0</v>
      </c>
    </row>
    <row r="18" spans="1:22" ht="15.75" thickBot="1" x14ac:dyDescent="0.3">
      <c r="A18" s="16"/>
      <c r="B18" s="23"/>
      <c r="C18" s="5" t="str">
        <f>IFERROR(VLOOKUP(B18,Tb_Soins,2,0),"")</f>
        <v/>
      </c>
      <c r="D18" s="5" t="str">
        <f t="shared" si="3"/>
        <v/>
      </c>
      <c r="E18" s="5" t="str">
        <f t="shared" si="4"/>
        <v/>
      </c>
      <c r="F18" s="2"/>
      <c r="G18" s="2"/>
      <c r="H18" s="3">
        <f t="shared" si="6"/>
        <v>0</v>
      </c>
      <c r="J18" s="16"/>
      <c r="K18" s="23"/>
      <c r="L18" s="2">
        <f>IF(K18='Base de données'!$D$5,'Base de données'!$E$5,IF('FEUILLE SOIN'!K18='Base de données'!$D$6,'Base de données'!$E$6,IF('FEUILLE SOIN'!K18='Base de données'!$D$7,'Base de données'!$E$7,IF('FEUILLE SOIN'!K18='Base de données'!$D$8,'Base de données'!$E$8,IF('FEUILLE SOIN'!K18='Base de données'!$D$9,'Base de données'!$E$9,IF('FEUILLE SOIN'!K18='Base de données'!$D$10,'Base de données'!$E$10,IF('FEUILLE SOIN'!K18='Base de données'!$D$11,'Base de données'!$E$11,IF(K18='Base de données'!$D$12,'Base de données'!$E$12,IF('FEUILLE SOIN'!K18='Base de données'!$D$13,'Base de données'!$E$13,IF(K18='Base de données'!$D$14,'Base de données'!$E$14,IF(K18='Base de données'!$D$15,'Base de données'!$E$15,IF(K18='Base de données'!$D$16,'Base de données'!$E$16))))))))))))</f>
        <v>0</v>
      </c>
      <c r="M18" s="2">
        <f t="shared" si="5"/>
        <v>0</v>
      </c>
      <c r="N18" s="2">
        <f t="shared" si="1"/>
        <v>0</v>
      </c>
      <c r="O18" s="2"/>
      <c r="P18" s="2"/>
      <c r="Q18" s="3">
        <f t="shared" si="7"/>
        <v>0</v>
      </c>
    </row>
    <row r="19" spans="1:22" ht="15.75" thickBot="1" x14ac:dyDescent="0.3">
      <c r="A19" s="16"/>
      <c r="B19" s="23"/>
      <c r="C19" s="5" t="str">
        <f>IFERROR(VLOOKUP(B19,Tb_Soins,2,0),"")</f>
        <v/>
      </c>
      <c r="D19" s="5" t="str">
        <f t="shared" si="3"/>
        <v/>
      </c>
      <c r="E19" s="5" t="str">
        <f t="shared" si="4"/>
        <v/>
      </c>
      <c r="F19" s="2"/>
      <c r="G19" s="2"/>
      <c r="H19" s="3">
        <f t="shared" si="6"/>
        <v>0</v>
      </c>
      <c r="J19" s="16"/>
      <c r="K19" s="23"/>
      <c r="L19" s="2">
        <f>IF(K19='Base de données'!$D$5,'Base de données'!$E$5,IF('FEUILLE SOIN'!K19='Base de données'!$D$6,'Base de données'!$E$6,IF('FEUILLE SOIN'!K19='Base de données'!$D$7,'Base de données'!$E$7,IF('FEUILLE SOIN'!K19='Base de données'!$D$8,'Base de données'!$E$8,IF('FEUILLE SOIN'!K19='Base de données'!$D$9,'Base de données'!$E$9,IF('FEUILLE SOIN'!K19='Base de données'!$D$10,'Base de données'!$E$10,IF('FEUILLE SOIN'!K19='Base de données'!$D$11,'Base de données'!$E$11,IF(K19='Base de données'!$D$12,'Base de données'!$E$12,IF('FEUILLE SOIN'!K19='Base de données'!$D$13,'Base de données'!$E$13,IF(K19='Base de données'!$D$14,'Base de données'!$E$14,IF(K19='Base de données'!$D$15,'Base de données'!$E$15,IF(K19='Base de données'!$D$16,'Base de données'!$E$16))))))))))))</f>
        <v>0</v>
      </c>
      <c r="M19" s="2">
        <f t="shared" si="5"/>
        <v>0</v>
      </c>
      <c r="N19" s="2">
        <f t="shared" si="1"/>
        <v>0</v>
      </c>
      <c r="O19" s="2"/>
      <c r="P19" s="2"/>
      <c r="Q19" s="3">
        <f t="shared" si="7"/>
        <v>0</v>
      </c>
    </row>
    <row r="20" spans="1:22" ht="15.75" thickBot="1" x14ac:dyDescent="0.3">
      <c r="A20" s="16"/>
      <c r="B20" s="23"/>
      <c r="C20" s="5" t="str">
        <f>IFERROR(VLOOKUP(B20,Tb_Soins,2,0),"")</f>
        <v/>
      </c>
      <c r="D20" s="5" t="str">
        <f t="shared" si="3"/>
        <v/>
      </c>
      <c r="E20" s="5" t="str">
        <f t="shared" si="4"/>
        <v/>
      </c>
      <c r="F20" s="2"/>
      <c r="G20" s="2"/>
      <c r="H20" s="3">
        <f t="shared" si="6"/>
        <v>0</v>
      </c>
      <c r="J20" s="16"/>
      <c r="K20" s="23"/>
      <c r="L20" s="2">
        <f>IF(K20='Base de données'!$D$5,'Base de données'!$E$5,IF('FEUILLE SOIN'!K20='Base de données'!$D$6,'Base de données'!$E$6,IF('FEUILLE SOIN'!K20='Base de données'!$D$7,'Base de données'!$E$7,IF('FEUILLE SOIN'!K20='Base de données'!$D$8,'Base de données'!$E$8,IF('FEUILLE SOIN'!K20='Base de données'!$D$9,'Base de données'!$E$9,IF('FEUILLE SOIN'!K20='Base de données'!$D$10,'Base de données'!$E$10,IF('FEUILLE SOIN'!K20='Base de données'!$D$11,'Base de données'!$E$11,IF(K20='Base de données'!$D$12,'Base de données'!$E$12,IF('FEUILLE SOIN'!K20='Base de données'!$D$13,'Base de données'!$E$13,IF(K20='Base de données'!$D$14,'Base de données'!$E$14,IF(K20='Base de données'!$D$15,'Base de données'!$E$15,IF(K20='Base de données'!$D$16,'Base de données'!$E$16))))))))))))</f>
        <v>0</v>
      </c>
      <c r="M20" s="2">
        <f t="shared" si="5"/>
        <v>0</v>
      </c>
      <c r="N20" s="2">
        <f t="shared" si="1"/>
        <v>0</v>
      </c>
      <c r="O20" s="2"/>
      <c r="P20" s="2"/>
      <c r="Q20" s="3">
        <f t="shared" si="7"/>
        <v>0</v>
      </c>
    </row>
    <row r="21" spans="1:22" ht="15.75" thickBot="1" x14ac:dyDescent="0.3">
      <c r="A21" s="16"/>
      <c r="B21" s="23"/>
      <c r="C21" s="5" t="str">
        <f>IFERROR(VLOOKUP(B21,Tb_Soins,2,0),"")</f>
        <v/>
      </c>
      <c r="D21" s="5" t="str">
        <f t="shared" si="3"/>
        <v/>
      </c>
      <c r="E21" s="5" t="str">
        <f t="shared" si="4"/>
        <v/>
      </c>
      <c r="F21" s="2"/>
      <c r="G21" s="2"/>
      <c r="H21" s="3">
        <f t="shared" si="6"/>
        <v>0</v>
      </c>
      <c r="J21" s="16"/>
      <c r="K21" s="23"/>
      <c r="L21" s="2">
        <f>IF(K21='Base de données'!$D$5,'Base de données'!$E$5,IF('FEUILLE SOIN'!K21='Base de données'!$D$6,'Base de données'!$E$6,IF('FEUILLE SOIN'!K21='Base de données'!$D$7,'Base de données'!$E$7,IF('FEUILLE SOIN'!K21='Base de données'!$D$8,'Base de données'!$E$8,IF('FEUILLE SOIN'!K21='Base de données'!$D$9,'Base de données'!$E$9,IF('FEUILLE SOIN'!K21='Base de données'!$D$10,'Base de données'!$E$10,IF('FEUILLE SOIN'!K21='Base de données'!$D$11,'Base de données'!$E$11,IF(K21='Base de données'!$D$12,'Base de données'!$E$12,IF('FEUILLE SOIN'!K21='Base de données'!$D$13,'Base de données'!$E$13,IF(K21='Base de données'!$D$14,'Base de données'!$E$14,IF(K21='Base de données'!$D$15,'Base de données'!$E$15,IF(K21='Base de données'!$D$16,'Base de données'!$E$16))))))))))))</f>
        <v>0</v>
      </c>
      <c r="M21" s="2">
        <f t="shared" si="5"/>
        <v>0</v>
      </c>
      <c r="N21" s="2">
        <f t="shared" si="1"/>
        <v>0</v>
      </c>
      <c r="O21" s="2"/>
      <c r="P21" s="2"/>
      <c r="Q21" s="3">
        <f t="shared" si="7"/>
        <v>0</v>
      </c>
      <c r="V21" s="4"/>
    </row>
    <row r="22" spans="1:22" ht="15.75" thickBot="1" x14ac:dyDescent="0.3">
      <c r="A22" s="16"/>
      <c r="B22" s="23"/>
      <c r="C22" s="5" t="str">
        <f>IFERROR(VLOOKUP(B22,Tb_Soins,2,0),"")</f>
        <v/>
      </c>
      <c r="D22" s="5" t="str">
        <f t="shared" si="3"/>
        <v/>
      </c>
      <c r="E22" s="5" t="str">
        <f t="shared" si="4"/>
        <v/>
      </c>
      <c r="F22" s="2"/>
      <c r="G22" s="2"/>
      <c r="H22" s="3">
        <f t="shared" si="6"/>
        <v>0</v>
      </c>
      <c r="J22" s="16"/>
      <c r="K22" s="23"/>
      <c r="L22" s="2">
        <f>IF(K22='Base de données'!$D$5,'Base de données'!$E$5,IF('FEUILLE SOIN'!K22='Base de données'!$D$6,'Base de données'!$E$6,IF('FEUILLE SOIN'!K22='Base de données'!$D$7,'Base de données'!$E$7,IF('FEUILLE SOIN'!K22='Base de données'!$D$8,'Base de données'!$E$8,IF('FEUILLE SOIN'!K22='Base de données'!$D$9,'Base de données'!$E$9,IF('FEUILLE SOIN'!K22='Base de données'!$D$10,'Base de données'!$E$10,IF('FEUILLE SOIN'!K22='Base de données'!$D$11,'Base de données'!$E$11,IF(K22='Base de données'!$D$12,'Base de données'!$E$12,IF('FEUILLE SOIN'!K22='Base de données'!$D$13,'Base de données'!$E$13,IF(K22='Base de données'!$D$14,'Base de données'!$E$14,IF(K22='Base de données'!$D$15,'Base de données'!$E$15,IF(K22='Base de données'!$D$16,'Base de données'!$E$16))))))))))))</f>
        <v>0</v>
      </c>
      <c r="M22" s="2">
        <f t="shared" si="5"/>
        <v>0</v>
      </c>
      <c r="N22" s="2">
        <f t="shared" si="1"/>
        <v>0</v>
      </c>
      <c r="O22" s="2"/>
      <c r="P22" s="2"/>
      <c r="Q22" s="3">
        <f t="shared" si="7"/>
        <v>0</v>
      </c>
    </row>
    <row r="23" spans="1:22" ht="15.75" thickBot="1" x14ac:dyDescent="0.3">
      <c r="A23" s="16"/>
      <c r="B23" s="23"/>
      <c r="C23" s="5" t="str">
        <f>IFERROR(VLOOKUP(B23,Tb_Soins,2,0),"")</f>
        <v/>
      </c>
      <c r="D23" s="5" t="str">
        <f t="shared" si="3"/>
        <v/>
      </c>
      <c r="E23" s="5" t="str">
        <f t="shared" si="4"/>
        <v/>
      </c>
      <c r="F23" s="2"/>
      <c r="G23" s="2"/>
      <c r="H23" s="3">
        <f t="shared" si="6"/>
        <v>0</v>
      </c>
      <c r="J23" s="16"/>
      <c r="K23" s="23"/>
      <c r="L23" s="2">
        <f>IF(K23='Base de données'!$D$5,'Base de données'!$E$5,IF('FEUILLE SOIN'!K23='Base de données'!$D$6,'Base de données'!$E$6,IF('FEUILLE SOIN'!K23='Base de données'!$D$7,'Base de données'!$E$7,IF('FEUILLE SOIN'!K23='Base de données'!$D$8,'Base de données'!$E$8,IF('FEUILLE SOIN'!K23='Base de données'!$D$9,'Base de données'!$E$9,IF('FEUILLE SOIN'!K23='Base de données'!$D$10,'Base de données'!$E$10,IF('FEUILLE SOIN'!K23='Base de données'!$D$11,'Base de données'!$E$11,IF(K23='Base de données'!$D$12,'Base de données'!$E$12,IF('FEUILLE SOIN'!K23='Base de données'!$D$13,'Base de données'!$E$13,IF(K23='Base de données'!$D$14,'Base de données'!$E$14,IF(K23='Base de données'!$D$15,'Base de données'!$E$15,IF(K23='Base de données'!$D$16,'Base de données'!$E$16))))))))))))</f>
        <v>0</v>
      </c>
      <c r="M23" s="2">
        <f t="shared" si="5"/>
        <v>0</v>
      </c>
      <c r="N23" s="2">
        <f t="shared" si="1"/>
        <v>0</v>
      </c>
      <c r="O23" s="2"/>
      <c r="P23" s="2"/>
      <c r="Q23" s="3">
        <f t="shared" si="7"/>
        <v>0</v>
      </c>
    </row>
    <row r="24" spans="1:22" ht="15.75" thickBot="1" x14ac:dyDescent="0.3">
      <c r="A24" s="16"/>
      <c r="B24" s="23"/>
      <c r="C24" s="5" t="str">
        <f>IFERROR(VLOOKUP(B24,Tb_Soins,2,0),"")</f>
        <v/>
      </c>
      <c r="D24" s="5" t="str">
        <f t="shared" si="3"/>
        <v/>
      </c>
      <c r="E24" s="5" t="str">
        <f t="shared" si="4"/>
        <v/>
      </c>
      <c r="F24" s="2"/>
      <c r="G24" s="2"/>
      <c r="H24" s="3">
        <f t="shared" si="6"/>
        <v>0</v>
      </c>
      <c r="J24" s="16"/>
      <c r="K24" s="23"/>
      <c r="L24" s="2">
        <f>IF(K24='Base de données'!$D$5,'Base de données'!$E$5,IF('FEUILLE SOIN'!K24='Base de données'!$D$6,'Base de données'!$E$6,IF('FEUILLE SOIN'!K24='Base de données'!$D$7,'Base de données'!$E$7,IF('FEUILLE SOIN'!K24='Base de données'!$D$8,'Base de données'!$E$8,IF('FEUILLE SOIN'!K24='Base de données'!$D$9,'Base de données'!$E$9,IF('FEUILLE SOIN'!K24='Base de données'!$D$10,'Base de données'!$E$10,IF('FEUILLE SOIN'!K24='Base de données'!$D$11,'Base de données'!$E$11,IF(K24='Base de données'!$D$12,'Base de données'!$E$12,IF('FEUILLE SOIN'!K24='Base de données'!$D$13,'Base de données'!$E$13,IF(K24='Base de données'!$D$14,'Base de données'!$E$14,IF(K24='Base de données'!$D$15,'Base de données'!$E$15,IF(K24='Base de données'!$D$16,'Base de données'!$E$16))))))))))))</f>
        <v>0</v>
      </c>
      <c r="M24" s="2">
        <f>SUM(L24*10/100)</f>
        <v>0</v>
      </c>
      <c r="N24" s="2">
        <f t="shared" si="1"/>
        <v>0</v>
      </c>
      <c r="O24" s="2"/>
      <c r="P24" s="2"/>
      <c r="Q24" s="3">
        <f t="shared" si="7"/>
        <v>0</v>
      </c>
    </row>
    <row r="25" spans="1:22" ht="15.75" thickBot="1" x14ac:dyDescent="0.3">
      <c r="A25" s="16"/>
      <c r="B25" s="23"/>
      <c r="C25" s="5" t="str">
        <f>IFERROR(VLOOKUP(B25,Tb_Soins,2,0),"")</f>
        <v/>
      </c>
      <c r="D25" s="5" t="str">
        <f t="shared" si="3"/>
        <v/>
      </c>
      <c r="E25" s="5" t="str">
        <f t="shared" si="4"/>
        <v/>
      </c>
      <c r="F25" s="2"/>
      <c r="G25" s="2"/>
      <c r="H25" s="3">
        <f t="shared" si="6"/>
        <v>0</v>
      </c>
      <c r="J25" s="16"/>
      <c r="K25" s="23"/>
      <c r="L25" s="2">
        <f>IF(K25='Base de données'!$D$5,'Base de données'!$E$5,IF('FEUILLE SOIN'!K25='Base de données'!$D$6,'Base de données'!$E$6,IF('FEUILLE SOIN'!K25='Base de données'!$D$7,'Base de données'!$E$7,IF('FEUILLE SOIN'!K25='Base de données'!$D$8,'Base de données'!$E$8,IF('FEUILLE SOIN'!K25='Base de données'!$D$9,'Base de données'!$E$9,IF('FEUILLE SOIN'!K25='Base de données'!$D$10,'Base de données'!$E$10,IF('FEUILLE SOIN'!K25='Base de données'!$D$11,'Base de données'!$E$11,IF(K25='Base de données'!$D$12,'Base de données'!$E$12,IF('FEUILLE SOIN'!K25='Base de données'!$D$13,'Base de données'!$E$13,IF(K25='Base de données'!$D$14,'Base de données'!$E$14,IF(K25='Base de données'!$D$15,'Base de données'!$E$15,IF(K25='Base de données'!$D$16,'Base de données'!$E$16))))))))))))</f>
        <v>0</v>
      </c>
      <c r="M25" s="2">
        <f t="shared" ref="M25:M32" si="8">SUM((L25*10/100))</f>
        <v>0</v>
      </c>
      <c r="N25" s="2">
        <f t="shared" si="1"/>
        <v>0</v>
      </c>
      <c r="O25" s="2"/>
      <c r="P25" s="2"/>
      <c r="Q25" s="3">
        <f t="shared" si="7"/>
        <v>0</v>
      </c>
    </row>
    <row r="26" spans="1:22" ht="15.75" thickBot="1" x14ac:dyDescent="0.3">
      <c r="A26" s="16"/>
      <c r="B26" s="23"/>
      <c r="C26" s="5" t="str">
        <f>IFERROR(VLOOKUP(B26,Tb_Soins,2,0),"")</f>
        <v/>
      </c>
      <c r="D26" s="5" t="str">
        <f t="shared" si="3"/>
        <v/>
      </c>
      <c r="E26" s="5" t="str">
        <f t="shared" si="4"/>
        <v/>
      </c>
      <c r="F26" s="2"/>
      <c r="G26" s="2"/>
      <c r="H26" s="3">
        <f t="shared" si="6"/>
        <v>0</v>
      </c>
      <c r="J26" s="16"/>
      <c r="K26" s="23"/>
      <c r="L26" s="2">
        <f>IF(K26='Base de données'!$D$5,'Base de données'!$E$5,IF('FEUILLE SOIN'!K26='Base de données'!$D$6,'Base de données'!$E$6,IF('FEUILLE SOIN'!K26='Base de données'!$D$7,'Base de données'!$E$7,IF('FEUILLE SOIN'!K26='Base de données'!$D$8,'Base de données'!$E$8,IF('FEUILLE SOIN'!K26='Base de données'!$D$9,'Base de données'!$E$9,IF('FEUILLE SOIN'!K26='Base de données'!$D$10,'Base de données'!$E$10,IF('FEUILLE SOIN'!K26='Base de données'!$D$11,'Base de données'!$E$11,IF(K26='Base de données'!$D$12,'Base de données'!$E$12,IF('FEUILLE SOIN'!K26='Base de données'!$D$13,'Base de données'!$E$13,IF(K26='Base de données'!$D$14,'Base de données'!$E$14,IF(K26='Base de données'!$D$15,'Base de données'!$E$15,IF(K26='Base de données'!$D$16,'Base de données'!$E$16))))))))))))</f>
        <v>0</v>
      </c>
      <c r="M26" s="2">
        <f t="shared" si="8"/>
        <v>0</v>
      </c>
      <c r="N26" s="2">
        <f t="shared" si="1"/>
        <v>0</v>
      </c>
      <c r="O26" s="2"/>
      <c r="P26" s="2"/>
      <c r="Q26" s="3">
        <f t="shared" si="7"/>
        <v>0</v>
      </c>
    </row>
    <row r="27" spans="1:22" ht="15.75" thickBot="1" x14ac:dyDescent="0.3">
      <c r="A27" s="16"/>
      <c r="B27" s="23"/>
      <c r="C27" s="5" t="str">
        <f>IFERROR(VLOOKUP(B27,Tb_Soins,2,0),"")</f>
        <v/>
      </c>
      <c r="D27" s="5" t="str">
        <f t="shared" si="3"/>
        <v/>
      </c>
      <c r="E27" s="5" t="str">
        <f t="shared" si="4"/>
        <v/>
      </c>
      <c r="F27" s="2"/>
      <c r="G27" s="2"/>
      <c r="H27" s="3">
        <f t="shared" si="6"/>
        <v>0</v>
      </c>
      <c r="J27" s="16"/>
      <c r="K27" s="23"/>
      <c r="L27" s="2">
        <f>IF(K27='Base de données'!$D$5,'Base de données'!$E$5,IF('FEUILLE SOIN'!K27='Base de données'!$D$6,'Base de données'!$E$6,IF('FEUILLE SOIN'!K27='Base de données'!$D$7,'Base de données'!$E$7,IF('FEUILLE SOIN'!K27='Base de données'!$D$8,'Base de données'!$E$8,IF('FEUILLE SOIN'!K27='Base de données'!$D$9,'Base de données'!$E$9,IF('FEUILLE SOIN'!K27='Base de données'!$D$10,'Base de données'!$E$10,IF('FEUILLE SOIN'!K27='Base de données'!$D$11,'Base de données'!$E$11,IF(K27='Base de données'!$D$12,'Base de données'!$E$12,IF('FEUILLE SOIN'!K27='Base de données'!$D$13,'Base de données'!$E$13,IF(K27='Base de données'!$D$14,'Base de données'!$E$14,IF(K27='Base de données'!$D$15,'Base de données'!$E$15,IF(K27='Base de données'!$D$16,'Base de données'!$E$16))))))))))))</f>
        <v>0</v>
      </c>
      <c r="M27" s="2">
        <f t="shared" si="8"/>
        <v>0</v>
      </c>
      <c r="N27" s="2">
        <f t="shared" si="1"/>
        <v>0</v>
      </c>
      <c r="O27" s="2"/>
      <c r="P27" s="2"/>
      <c r="Q27" s="3">
        <f t="shared" si="7"/>
        <v>0</v>
      </c>
    </row>
    <row r="28" spans="1:22" ht="15.75" thickBot="1" x14ac:dyDescent="0.3">
      <c r="A28" s="16"/>
      <c r="B28" s="23"/>
      <c r="C28" s="5" t="str">
        <f>IFERROR(VLOOKUP(B28,Tb_Soins,2,0),"")</f>
        <v/>
      </c>
      <c r="D28" s="5" t="str">
        <f t="shared" si="3"/>
        <v/>
      </c>
      <c r="E28" s="5" t="str">
        <f t="shared" si="4"/>
        <v/>
      </c>
      <c r="F28" s="2"/>
      <c r="G28" s="2"/>
      <c r="H28" s="3">
        <f t="shared" si="6"/>
        <v>0</v>
      </c>
      <c r="J28" s="16"/>
      <c r="K28" s="23"/>
      <c r="L28" s="2">
        <f>IF(K28='Base de données'!$D$5,'Base de données'!$E$5,IF('FEUILLE SOIN'!K28='Base de données'!$D$6,'Base de données'!$E$6,IF('FEUILLE SOIN'!K28='Base de données'!$D$7,'Base de données'!$E$7,IF('FEUILLE SOIN'!K28='Base de données'!$D$8,'Base de données'!$E$8,IF('FEUILLE SOIN'!K28='Base de données'!$D$9,'Base de données'!$E$9,IF('FEUILLE SOIN'!K28='Base de données'!$D$10,'Base de données'!$E$10,IF('FEUILLE SOIN'!K28='Base de données'!$D$11,'Base de données'!$E$11,IF(K28='Base de données'!$D$12,'Base de données'!$E$12,IF('FEUILLE SOIN'!K28='Base de données'!$D$13,'Base de données'!$E$13,IF(K28='Base de données'!$D$14,'Base de données'!$E$14,IF(K28='Base de données'!$D$15,'Base de données'!$E$15,IF(K28='Base de données'!$D$16,'Base de données'!$E$16))))))))))))</f>
        <v>0</v>
      </c>
      <c r="M28" s="2">
        <f t="shared" si="8"/>
        <v>0</v>
      </c>
      <c r="N28" s="2">
        <f t="shared" si="1"/>
        <v>0</v>
      </c>
      <c r="O28" s="2"/>
      <c r="P28" s="2"/>
      <c r="Q28" s="3">
        <f t="shared" si="7"/>
        <v>0</v>
      </c>
    </row>
    <row r="29" spans="1:22" ht="15.75" thickBot="1" x14ac:dyDescent="0.3">
      <c r="A29" s="16"/>
      <c r="B29" s="23"/>
      <c r="C29" s="5" t="str">
        <f>IFERROR(VLOOKUP(B29,Tb_Soins,2,0),"")</f>
        <v/>
      </c>
      <c r="D29" s="5" t="str">
        <f t="shared" si="3"/>
        <v/>
      </c>
      <c r="E29" s="5" t="str">
        <f t="shared" si="4"/>
        <v/>
      </c>
      <c r="F29" s="2"/>
      <c r="G29" s="2"/>
      <c r="H29" s="3">
        <f>SUM(E29:G29)</f>
        <v>0</v>
      </c>
      <c r="J29" s="16"/>
      <c r="K29" s="23"/>
      <c r="L29" s="2">
        <f>IF(K29='Base de données'!$D$5,'Base de données'!$E$5,IF('FEUILLE SOIN'!K29='Base de données'!$D$6,'Base de données'!$E$6,IF('FEUILLE SOIN'!K29='Base de données'!$D$7,'Base de données'!$E$7,IF('FEUILLE SOIN'!K29='Base de données'!$D$8,'Base de données'!$E$8,IF('FEUILLE SOIN'!K29='Base de données'!$D$9,'Base de données'!$E$9,IF('FEUILLE SOIN'!K29='Base de données'!$D$10,'Base de données'!$E$10,IF('FEUILLE SOIN'!K29='Base de données'!$D$11,'Base de données'!$E$11,IF(K29='Base de données'!$D$12,'Base de données'!$E$12,IF('FEUILLE SOIN'!K29='Base de données'!$D$13,'Base de données'!$E$13,IF(K29='Base de données'!$D$14,'Base de données'!$E$14,IF(K29='Base de données'!$D$15,'Base de données'!$E$15,IF(K29='Base de données'!$D$16,'Base de données'!$E$16))))))))))))</f>
        <v>0</v>
      </c>
      <c r="M29" s="2">
        <f t="shared" si="8"/>
        <v>0</v>
      </c>
      <c r="N29" s="2">
        <f t="shared" si="1"/>
        <v>0</v>
      </c>
      <c r="O29" s="2"/>
      <c r="P29" s="2"/>
      <c r="Q29" s="3">
        <f>SUM(N29:P29)</f>
        <v>0</v>
      </c>
    </row>
    <row r="30" spans="1:22" ht="15.75" thickBot="1" x14ac:dyDescent="0.3">
      <c r="A30" s="16"/>
      <c r="B30" s="23"/>
      <c r="C30" s="5" t="str">
        <f>IFERROR(VLOOKUP(B30,Tb_Soins,2,0),"")</f>
        <v/>
      </c>
      <c r="D30" s="5" t="str">
        <f t="shared" si="3"/>
        <v/>
      </c>
      <c r="E30" s="5" t="str">
        <f t="shared" si="4"/>
        <v/>
      </c>
      <c r="F30" s="2"/>
      <c r="G30" s="2"/>
      <c r="H30" s="3">
        <f>SUM(E30:G30)</f>
        <v>0</v>
      </c>
      <c r="J30" s="16"/>
      <c r="K30" s="23"/>
      <c r="L30" s="2">
        <f>IF(K30='Base de données'!$D$5,'Base de données'!$E$5,IF('FEUILLE SOIN'!K30='Base de données'!$D$6,'Base de données'!$E$6,IF('FEUILLE SOIN'!K30='Base de données'!$D$7,'Base de données'!$E$7,IF('FEUILLE SOIN'!K30='Base de données'!$D$8,'Base de données'!$E$8,IF('FEUILLE SOIN'!K30='Base de données'!$D$9,'Base de données'!$E$9,IF('FEUILLE SOIN'!K30='Base de données'!$D$10,'Base de données'!$E$10,IF('FEUILLE SOIN'!K30='Base de données'!$D$11,'Base de données'!$E$11,IF(K30='Base de données'!$D$12,'Base de données'!$E$12,IF('FEUILLE SOIN'!K30='Base de données'!$D$13,'Base de données'!$E$13,IF(K30='Base de données'!$D$14,'Base de données'!$E$14,IF(K30='Base de données'!$D$15,'Base de données'!$E$15,IF(K30='Base de données'!$D$16,'Base de données'!$E$16))))))))))))</f>
        <v>0</v>
      </c>
      <c r="M30" s="2">
        <f t="shared" si="8"/>
        <v>0</v>
      </c>
      <c r="N30" s="2">
        <f t="shared" si="1"/>
        <v>0</v>
      </c>
      <c r="O30" s="2"/>
      <c r="P30" s="2"/>
      <c r="Q30" s="3">
        <f>SUM(N30:P30)</f>
        <v>0</v>
      </c>
    </row>
    <row r="31" spans="1:22" ht="15.75" thickBot="1" x14ac:dyDescent="0.3">
      <c r="A31" s="16"/>
      <c r="B31" s="23"/>
      <c r="C31" s="5" t="str">
        <f>IFERROR(VLOOKUP(B31,Tb_Soins,2,0),"")</f>
        <v/>
      </c>
      <c r="D31" s="5" t="str">
        <f t="shared" si="3"/>
        <v/>
      </c>
      <c r="E31" s="5" t="str">
        <f t="shared" si="4"/>
        <v/>
      </c>
      <c r="F31" s="2"/>
      <c r="G31" s="2"/>
      <c r="H31" s="3">
        <f>SUM(E31:G31)</f>
        <v>0</v>
      </c>
      <c r="J31" s="16"/>
      <c r="K31" s="23"/>
      <c r="L31" s="2">
        <f>IF(K31='Base de données'!$D$5,'Base de données'!$E$5,IF('FEUILLE SOIN'!K31='Base de données'!$D$6,'Base de données'!$E$6,IF('FEUILLE SOIN'!K31='Base de données'!$D$7,'Base de données'!$E$7,IF('FEUILLE SOIN'!K31='Base de données'!$D$8,'Base de données'!$E$8,IF('FEUILLE SOIN'!K31='Base de données'!$D$9,'Base de données'!$E$9,IF('FEUILLE SOIN'!K31='Base de données'!$D$10,'Base de données'!$E$10,IF('FEUILLE SOIN'!K31='Base de données'!$D$11,'Base de données'!$E$11,IF(K31='Base de données'!$D$12,'Base de données'!$E$12,IF('FEUILLE SOIN'!K31='Base de données'!$D$13,'Base de données'!$E$13,IF(K31='Base de données'!$D$14,'Base de données'!$E$14,IF(K31='Base de données'!$D$15,'Base de données'!$E$15,IF(K31='Base de données'!$D$16,'Base de données'!$E$16))))))))))))</f>
        <v>0</v>
      </c>
      <c r="M31" s="2">
        <f t="shared" si="8"/>
        <v>0</v>
      </c>
      <c r="N31" s="2">
        <f t="shared" si="1"/>
        <v>0</v>
      </c>
      <c r="O31" s="2"/>
      <c r="P31" s="2"/>
      <c r="Q31" s="3">
        <f>SUM(N31:P31)</f>
        <v>0</v>
      </c>
    </row>
    <row r="32" spans="1:22" x14ac:dyDescent="0.25">
      <c r="A32" s="16"/>
      <c r="B32" s="23"/>
      <c r="C32" s="5" t="str">
        <f>IFERROR(VLOOKUP(B32,Tb_Soins,2,0),"")</f>
        <v/>
      </c>
      <c r="D32" s="5" t="str">
        <f t="shared" si="3"/>
        <v/>
      </c>
      <c r="E32" s="5" t="str">
        <f t="shared" si="4"/>
        <v/>
      </c>
      <c r="F32" s="2"/>
      <c r="G32" s="2"/>
      <c r="H32" s="3">
        <f>SUM(E32:G32)</f>
        <v>0</v>
      </c>
      <c r="J32" s="16"/>
      <c r="K32" s="23"/>
      <c r="L32" s="2">
        <f>IF(K32='Base de données'!$D$5,'Base de données'!$E$5,IF('FEUILLE SOIN'!K32='Base de données'!$D$6,'Base de données'!$E$6,IF('FEUILLE SOIN'!K32='Base de données'!$D$7,'Base de données'!$E$7,IF('FEUILLE SOIN'!K32='Base de données'!$D$8,'Base de données'!$E$8,IF('FEUILLE SOIN'!K32='Base de données'!$D$9,'Base de données'!$E$9,IF('FEUILLE SOIN'!K32='Base de données'!$D$10,'Base de données'!$E$10,IF('FEUILLE SOIN'!K32='Base de données'!$D$11,'Base de données'!$E$11,IF(K32='Base de données'!$D$12,'Base de données'!$E$12,IF('FEUILLE SOIN'!K32='Base de données'!$D$13,'Base de données'!$E$13,IF(K32='Base de données'!$D$14,'Base de données'!$E$14,IF(K32='Base de données'!$D$15,'Base de données'!$E$15,IF(K32='Base de données'!$D$16,'Base de données'!$E$16))))))))))))</f>
        <v>0</v>
      </c>
      <c r="M32" s="2">
        <f t="shared" si="8"/>
        <v>0</v>
      </c>
      <c r="N32" s="2">
        <f t="shared" si="1"/>
        <v>0</v>
      </c>
      <c r="O32" s="2"/>
      <c r="P32" s="2"/>
      <c r="Q32" s="3">
        <f>SUM(N32:P32)</f>
        <v>0</v>
      </c>
    </row>
    <row r="33" spans="1:17" ht="16.5" thickBot="1" x14ac:dyDescent="0.3">
      <c r="A33" s="10" t="s">
        <v>35</v>
      </c>
      <c r="B33" s="11"/>
      <c r="C33" s="12"/>
      <c r="D33" s="12">
        <f>SUM(D3:D32)</f>
        <v>1.2909999999999999</v>
      </c>
      <c r="E33" s="12">
        <f>SUM(E3:E32)</f>
        <v>11.619</v>
      </c>
      <c r="F33" s="12">
        <f>SUM(F3:F32)</f>
        <v>2.5</v>
      </c>
      <c r="G33" s="12">
        <f>SUM(G3:G32)</f>
        <v>0</v>
      </c>
      <c r="H33" s="37" t="e">
        <f>SUM(E33+#REF!+G33)</f>
        <v>#REF!</v>
      </c>
      <c r="J33" s="27" t="s">
        <v>35</v>
      </c>
      <c r="K33" s="28"/>
      <c r="L33" s="28">
        <f>IF(K33='Base de données'!$D$5,'Base de données'!$E$5,IF('FEUILLE SOIN'!K33='Base de données'!$D$6,'Base de données'!$E$6,IF('FEUILLE SOIN'!K33='Base de données'!$D$7,'Base de données'!$E$7,IF('FEUILLE SOIN'!K33='Base de données'!$D$8,'Base de données'!$E$8,IF('FEUILLE SOIN'!K33='Base de données'!$D$9,'Base de données'!$E$9,IF('FEUILLE SOIN'!K33='Base de données'!$D$10,'Base de données'!$E$10,IF('FEUILLE SOIN'!K33='Base de données'!$D$11,'Base de données'!$E$11,IF(K33='Base de données'!$D$12,'Base de données'!$E$12,IF('FEUILLE SOIN'!K33='Base de données'!$D$13,'Base de données'!$E$13,IF(K33='Base de données'!$D$14,'Base de données'!$E$14,IF(K33='Base de données'!$D$15,'Base de données'!$E$15,IF(K33='Base de données'!$D$16,'Base de données'!$E$16))))))))))))</f>
        <v>0</v>
      </c>
      <c r="M33" s="28">
        <f>SUM(M3:M32)</f>
        <v>0</v>
      </c>
      <c r="N33" s="28">
        <f>SUM(N3:N32)</f>
        <v>0</v>
      </c>
      <c r="O33" s="28">
        <f>SUM(O3:O32)</f>
        <v>0</v>
      </c>
      <c r="P33" s="28">
        <f>SUM(P3:P32)</f>
        <v>0</v>
      </c>
      <c r="Q33" s="38">
        <f>SUM(N33+O33+P33)</f>
        <v>0</v>
      </c>
    </row>
    <row r="50" spans="3:7" x14ac:dyDescent="0.25">
      <c r="C50" s="1"/>
      <c r="G50" s="1"/>
    </row>
    <row r="51" spans="3:7" x14ac:dyDescent="0.25">
      <c r="C51" s="1"/>
      <c r="G51" s="1"/>
    </row>
    <row r="52" spans="3:7" x14ac:dyDescent="0.25">
      <c r="C52" s="1"/>
    </row>
    <row r="53" spans="3:7" x14ac:dyDescent="0.25">
      <c r="C53" s="1"/>
    </row>
    <row r="54" spans="3:7" x14ac:dyDescent="0.25">
      <c r="C54" s="1"/>
    </row>
    <row r="55" spans="3:7" x14ac:dyDescent="0.25">
      <c r="C55" s="1"/>
    </row>
    <row r="56" spans="3:7" x14ac:dyDescent="0.25">
      <c r="C56" s="1"/>
    </row>
    <row r="57" spans="3:7" x14ac:dyDescent="0.25">
      <c r="C57" s="1"/>
    </row>
    <row r="58" spans="3:7" x14ac:dyDescent="0.25">
      <c r="C58" s="1"/>
    </row>
    <row r="59" spans="3:7" x14ac:dyDescent="0.25">
      <c r="C59" s="1"/>
    </row>
    <row r="60" spans="3:7" x14ac:dyDescent="0.25">
      <c r="C60" s="1"/>
    </row>
    <row r="61" spans="3:7" x14ac:dyDescent="0.25">
      <c r="C61" s="1"/>
    </row>
    <row r="62" spans="3:7" x14ac:dyDescent="0.25">
      <c r="C62" s="1"/>
    </row>
    <row r="63" spans="3:7" x14ac:dyDescent="0.25">
      <c r="C63" s="1"/>
    </row>
  </sheetData>
  <dataValidations count="4">
    <dataValidation type="list" allowBlank="1" showInputMessage="1" showErrorMessage="1" sqref="A33 J33" xr:uid="{00000000-0002-0000-0100-000000000000}">
      <formula1>NomPatient</formula1>
    </dataValidation>
    <dataValidation type="list" allowBlank="1" showInputMessage="1" showErrorMessage="1" sqref="O3:P33 G33" xr:uid="{00000000-0002-0000-0100-000001000000}">
      <formula1>Déplacement</formula1>
    </dataValidation>
    <dataValidation type="list" allowBlank="1" showInputMessage="1" showErrorMessage="1" sqref="B3:B33 K3:K32" xr:uid="{00000000-0002-0000-0100-000002000000}">
      <formula1>NomSoin</formula1>
    </dataValidation>
    <dataValidation type="list" allowBlank="1" showInputMessage="1" showErrorMessage="1" sqref="D1 M1" xr:uid="{00000000-0002-0000-0100-000003000000}">
      <formula1>"KARINE,SOPHIE,MARTINE,NADINE,VALERIE,FRANCOISE,CABINET"</formula1>
    </dataValidation>
  </dataValidations>
  <printOptions horizontalCentered="1" verticalCentered="1"/>
  <pageMargins left="0.70866141732283472" right="0.98425196850393704" top="0.74803149606299213" bottom="0.74803149606299213" header="0.31496062992125984" footer="0.31496062992125984"/>
  <pageSetup paperSize="9" orientation="landscape" r:id="rId1"/>
  <headerFooter>
    <oddHeader>&amp;L&amp;"Rockwell,Normal"&amp;14&amp;UBOUSQUET AUDREY</oddHeader>
  </headerFooter>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4000000}">
          <x14:formula1>
            <xm:f>'Base de données'!$B$5:$B$65</xm:f>
          </x14:formula1>
          <xm:sqref>J3:J18 J20:J32 A3:A32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Base de données</vt:lpstr>
      <vt:lpstr>FEUILLE SOIN</vt:lpstr>
      <vt:lpstr>Déplacement</vt:lpstr>
      <vt:lpstr>NomPatient</vt:lpstr>
      <vt:lpstr>NomSoin</vt:lpstr>
      <vt:lpstr>Soin</vt:lpstr>
      <vt:lpstr>Soins</vt:lpstr>
      <vt:lpstr>Tb_Soins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Cédric</dc:creator>
  <cp:keywords/>
  <dc:description/>
  <cp:lastModifiedBy>DjiDji</cp:lastModifiedBy>
  <cp:revision/>
  <dcterms:created xsi:type="dcterms:W3CDTF">2011-10-26T15:57:14Z</dcterms:created>
  <dcterms:modified xsi:type="dcterms:W3CDTF">2018-09-26T16:30:07Z</dcterms:modified>
  <cp:category/>
  <cp:contentStatus/>
</cp:coreProperties>
</file>