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4.xml" ContentType="application/vnd.openxmlformats-officedocument.drawing+xml"/>
  <Override PartName="/xl/timelines/timeline1.xml" ContentType="application/vnd.ms-excel.timeline+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filterPrivacy="1" codeName="ThisWorkbook"/>
  <xr:revisionPtr revIDLastSave="0" documentId="8_{1788CA33-5F44-476F-8D75-90AA18E8D979}" xr6:coauthVersionLast="40" xr6:coauthVersionMax="40" xr10:uidLastSave="{00000000-0000-0000-0000-000000000000}"/>
  <bookViews>
    <workbookView xWindow="0" yWindow="0" windowWidth="19200" windowHeight="10350" tabRatio="740" firstSheet="1" activeTab="3" xr2:uid="{00000000-000D-0000-FFFF-FFFF00000000}"/>
  </bookViews>
  <sheets>
    <sheet name="Utiliser le suivi des factures" sheetId="6" r:id="rId1"/>
    <sheet name="Facture" sheetId="1" r:id="rId2"/>
    <sheet name="Clients" sheetId="3" r:id="rId3"/>
    <sheet name="TCD" sheetId="10" r:id="rId4"/>
    <sheet name="Factures – Principal" sheetId="2" r:id="rId5"/>
    <sheet name="Détails de la facture" sheetId="4" r:id="rId6"/>
  </sheets>
  <definedNames>
    <definedName name="_xlcn.WorksheetConnection_Factures–PrincipalB3K171" hidden="1">'Factures – Principal'!$B$3:$K$17</definedName>
    <definedName name="_xlcn.WorksheetConnection_Suivifactureventes3.xlsxDétailsfacture1" hidden="1">Détailsfacture[]</definedName>
    <definedName name="_xlcn.WorksheetConnection_Suivifactureventes3.xlsxFacturesPrincipal1" hidden="1">'Factures – Principal'!$B$3:$L$18</definedName>
    <definedName name="_xlcn.WorksheetConnection_Suivifactureventesprogramation.xlsxTableau11" hidden="1">Clients!$B$3:$K$6</definedName>
    <definedName name="_xlcn.WorksheetConnection_Suivifactureventesprogramation.xlsxTableau31" hidden="1">Clients!$B$3:$J$6</definedName>
    <definedName name="_xlcn.WorksheetConnection_Suivifactureventesprogramation.xlsxTableau41" hidden="1">Tableau4[]</definedName>
    <definedName name="Chronologie_Date_de_la_facture">#N/A</definedName>
    <definedName name="Détailsdelafacture">"InvoiceDetails[Invoice No]"</definedName>
    <definedName name="_xlnm.Print_Titles" localSheetId="2">Clients!$3:$3</definedName>
    <definedName name="_xlnm.Print_Titles" localSheetId="5">'Détails de la facture'!$3:$3</definedName>
    <definedName name="_xlnm.Print_Titles" localSheetId="4">'Factures – Principal'!$3:$3</definedName>
    <definedName name="listeclients">Clients!$B$3:$K$6</definedName>
    <definedName name="N°defacture">'Factures – Principal'!$B$4:$B$18</definedName>
    <definedName name="Nomdelasociété">Facture!$B$1</definedName>
    <definedName name="recherchedeclient">Clients!#REF!</definedName>
    <definedName name="rngFacture">Facture!$J$8</definedName>
  </definedNames>
  <calcPr calcId="181029"/>
  <pivotCaches>
    <pivotCache cacheId="156" r:id="rId7"/>
  </pivotCaches>
  <extLst>
    <ext xmlns:x14="http://schemas.microsoft.com/office/spreadsheetml/2009/9/main" uri="{79F54976-1DA5-4618-B147-4CDE4B953A38}">
      <x14:workbookPr/>
    </ext>
    <ext xmlns:x15="http://schemas.microsoft.com/office/spreadsheetml/2010/11/main" uri="{A2CB5862-8E78-49c6-8D9D-AF26E26ADB89}">
      <x15:timelineCachePivotCaches>
        <pivotCache cacheId="144" r:id="rId8"/>
      </x15:timelineCachePivotCaches>
    </ext>
    <ext xmlns:x15="http://schemas.microsoft.com/office/spreadsheetml/2010/11/main" uri="{D0CA8CA8-9F24-4464-BF8E-62219DCF47F9}">
      <x15:timelineCacheRefs>
        <x15:timelineCacheRef r:id="rId9"/>
      </x15:timelineCacheRefs>
    </ext>
    <ext xmlns:x15="http://schemas.microsoft.com/office/spreadsheetml/2010/11/main" uri="{FCE2AD5D-F65C-4FA6-A056-5C36A1767C68}">
      <x15:dataModel>
        <x15:modelTables>
          <x15:modelTable id="FacturesPrincipal" name="FacturesPrincipal" connection="WorksheetConnection_Suivi facture ventes3.xlsx!FacturesPrincipal"/>
          <x15:modelTable id="Détailsfacture" name="Détailsfacture" connection="WorksheetConnection_Suivi facture ventes3.xlsx!Détailsfacture"/>
          <x15:modelTable id="Tableau4" name="Tableau4" connection="WorksheetConnection_Suivi facture ventes programation .xlsx!Tableau4"/>
          <x15:modelTable id="Tableau3" name="Tableau3" connection="WorksheetConnection_Suivi facture ventes programation .xlsx!Tableau3"/>
          <x15:modelTable id="Tableau1" name="Tableau1" connection="WorksheetConnection_Suivi facture ventes programation .xlsx!Tableau1"/>
          <x15:modelTable id="Plage" name="Plage" connection="WorksheetConnection_Factures – Principal!$B$3:$K$17"/>
        </x15:modelTables>
        <x15:modelRelationships>
          <x15:modelRelationship fromTable="FacturesPrincipal" fromColumn="N° de facture" toTable="Tableau1" toColumn="N° de société"/>
          <x15:modelRelationship fromTable="FacturesPrincipal" fromColumn="Société" toTable="Tableau3" toColumn="N° de société"/>
          <x15:modelRelationship fromTable="Détailsfacture" fromColumn="Date de Livraison" toTable="FacturesPrincipal" toColumn="N° de facture"/>
          <x15:modelRelationship fromTable="Plage" fromColumn="nom de la Société" toTable="Tableau4" toColumn="Nom de la société"/>
        </x15:modelRelationships>
      </x15:dataModel>
    </ext>
  </extLst>
</workbook>
</file>

<file path=xl/calcChain.xml><?xml version="1.0" encoding="utf-8"?>
<calcChain xmlns="http://schemas.openxmlformats.org/spreadsheetml/2006/main">
  <c r="D4" i="2" l="1"/>
  <c r="D5" i="2"/>
  <c r="D6" i="2"/>
  <c r="D7" i="2"/>
  <c r="D8" i="2"/>
  <c r="D9" i="2"/>
  <c r="D10" i="2"/>
  <c r="D11" i="2"/>
  <c r="D12" i="2"/>
  <c r="D13" i="2"/>
  <c r="D14" i="2"/>
  <c r="D15" i="2"/>
  <c r="D16" i="2"/>
  <c r="D17" i="2"/>
  <c r="L29" i="4" l="1"/>
  <c r="L30" i="4"/>
  <c r="L31" i="4"/>
  <c r="L32" i="4"/>
  <c r="J8" i="2" s="1"/>
  <c r="K8" i="2" s="1"/>
  <c r="L33" i="4"/>
  <c r="J9" i="2" s="1"/>
  <c r="K9" i="2" s="1"/>
  <c r="L34" i="4"/>
  <c r="L35" i="4"/>
  <c r="L36" i="4"/>
  <c r="J12" i="2" s="1"/>
  <c r="K12" i="2" s="1"/>
  <c r="L37" i="4"/>
  <c r="L38" i="4"/>
  <c r="L39" i="4"/>
  <c r="L40" i="4"/>
  <c r="J16" i="2" s="1"/>
  <c r="K16" i="2" s="1"/>
  <c r="L41" i="4"/>
  <c r="L42" i="4"/>
  <c r="L43" i="4"/>
  <c r="L44" i="4"/>
  <c r="L45" i="4"/>
  <c r="L46" i="4"/>
  <c r="L47" i="4"/>
  <c r="L48" i="4"/>
  <c r="L49" i="4"/>
  <c r="L50" i="4"/>
  <c r="L51" i="4"/>
  <c r="L52" i="4"/>
  <c r="J6" i="2"/>
  <c r="K6" i="2" s="1"/>
  <c r="J7" i="2"/>
  <c r="K7" i="2" s="1"/>
  <c r="J10" i="2"/>
  <c r="K10" i="2" s="1"/>
  <c r="J11" i="2"/>
  <c r="K11" i="2" s="1"/>
  <c r="J13" i="2"/>
  <c r="K13" i="2" s="1"/>
  <c r="J14" i="2"/>
  <c r="K14" i="2" s="1"/>
  <c r="J15" i="2"/>
  <c r="K15" i="2" s="1"/>
  <c r="J17" i="2"/>
  <c r="K17" i="2" s="1"/>
  <c r="J18" i="2" l="1"/>
  <c r="K18" i="2" s="1"/>
  <c r="B15" i="1" a="1"/>
  <c r="B15" i="1" s="1"/>
  <c r="C15" i="1" a="1"/>
  <c r="C15" i="1" s="1"/>
  <c r="D15" i="1" a="1"/>
  <c r="D15" i="1" s="1"/>
  <c r="E15" i="1" a="1"/>
  <c r="E15" i="1" s="1"/>
  <c r="F15" i="1" a="1"/>
  <c r="F15" i="1" s="1"/>
  <c r="G15" i="1" a="1"/>
  <c r="G15" i="1" s="1"/>
  <c r="H15" i="1" a="1"/>
  <c r="H15" i="1" s="1"/>
  <c r="I15" i="1" a="1"/>
  <c r="I15" i="1" s="1"/>
  <c r="B16" i="1" a="1"/>
  <c r="B16" i="1" s="1"/>
  <c r="C16" i="1" a="1"/>
  <c r="C16" i="1" s="1"/>
  <c r="D16" i="1" a="1"/>
  <c r="D16" i="1" s="1"/>
  <c r="E16" i="1" a="1"/>
  <c r="E16" i="1" s="1"/>
  <c r="F16" i="1" a="1"/>
  <c r="F16" i="1" s="1"/>
  <c r="G16" i="1" a="1"/>
  <c r="G16" i="1" s="1"/>
  <c r="H16" i="1" a="1"/>
  <c r="H16" i="1" s="1"/>
  <c r="I16" i="1" a="1"/>
  <c r="I16" i="1" s="1"/>
  <c r="B17" i="1" a="1"/>
  <c r="B17" i="1" s="1"/>
  <c r="C17" i="1" a="1"/>
  <c r="C17" i="1" s="1"/>
  <c r="D17" i="1" a="1"/>
  <c r="D17" i="1" s="1"/>
  <c r="E17" i="1" a="1"/>
  <c r="E17" i="1" s="1"/>
  <c r="F17" i="1" a="1"/>
  <c r="F17" i="1" s="1"/>
  <c r="G17" i="1" a="1"/>
  <c r="G17" i="1" s="1"/>
  <c r="H17" i="1" a="1"/>
  <c r="H17" i="1" s="1"/>
  <c r="I17" i="1" a="1"/>
  <c r="I17" i="1" s="1"/>
  <c r="B18" i="1" a="1"/>
  <c r="B18" i="1" s="1"/>
  <c r="C18" i="1" a="1"/>
  <c r="C18" i="1" s="1"/>
  <c r="D18" i="1" a="1"/>
  <c r="D18" i="1" s="1"/>
  <c r="E18" i="1" a="1"/>
  <c r="E18" i="1" s="1"/>
  <c r="F18" i="1" a="1"/>
  <c r="F18" i="1" s="1"/>
  <c r="G18" i="1" a="1"/>
  <c r="G18" i="1" s="1"/>
  <c r="H18" i="1" a="1"/>
  <c r="H18" i="1" s="1"/>
  <c r="I18" i="1" a="1"/>
  <c r="I18" i="1" s="1"/>
  <c r="B19" i="1" a="1"/>
  <c r="B19" i="1" s="1"/>
  <c r="C19" i="1" a="1"/>
  <c r="C19" i="1" s="1"/>
  <c r="D19" i="1" a="1"/>
  <c r="D19" i="1" s="1"/>
  <c r="E19" i="1" a="1"/>
  <c r="E19" i="1" s="1"/>
  <c r="F19" i="1" a="1"/>
  <c r="F19" i="1" s="1"/>
  <c r="G19" i="1" a="1"/>
  <c r="G19" i="1" s="1"/>
  <c r="H19" i="1" a="1"/>
  <c r="H19" i="1" s="1"/>
  <c r="I19" i="1" a="1"/>
  <c r="I19" i="1" s="1"/>
  <c r="B20" i="1" a="1"/>
  <c r="B20" i="1" s="1"/>
  <c r="C20" i="1" a="1"/>
  <c r="C20" i="1" s="1"/>
  <c r="D20" i="1" a="1"/>
  <c r="D20" i="1" s="1"/>
  <c r="E20" i="1" a="1"/>
  <c r="E20" i="1" s="1"/>
  <c r="F20" i="1" a="1"/>
  <c r="F20" i="1" s="1"/>
  <c r="G20" i="1" a="1"/>
  <c r="G20" i="1" s="1"/>
  <c r="H20" i="1" a="1"/>
  <c r="H20" i="1" s="1"/>
  <c r="I20" i="1" a="1"/>
  <c r="I20" i="1" s="1"/>
  <c r="B21" i="1" a="1"/>
  <c r="B21" i="1" s="1"/>
  <c r="C21" i="1" a="1"/>
  <c r="C21" i="1" s="1"/>
  <c r="D21" i="1" a="1"/>
  <c r="D21" i="1" s="1"/>
  <c r="E21" i="1" a="1"/>
  <c r="E21" i="1" s="1"/>
  <c r="F21" i="1" a="1"/>
  <c r="F21" i="1" s="1"/>
  <c r="G21" i="1" a="1"/>
  <c r="G21" i="1" s="1"/>
  <c r="H21" i="1" a="1"/>
  <c r="H21" i="1" s="1"/>
  <c r="I21" i="1" a="1"/>
  <c r="I21" i="1" s="1"/>
  <c r="B22" i="1" a="1"/>
  <c r="B22" i="1" s="1"/>
  <c r="C22" i="1" a="1"/>
  <c r="C22" i="1" s="1"/>
  <c r="D22" i="1" a="1"/>
  <c r="D22" i="1" s="1"/>
  <c r="E22" i="1" a="1"/>
  <c r="E22" i="1" s="1"/>
  <c r="F22" i="1" a="1"/>
  <c r="F22" i="1" s="1"/>
  <c r="G22" i="1" a="1"/>
  <c r="G22" i="1" s="1"/>
  <c r="H22" i="1" a="1"/>
  <c r="H22" i="1" s="1"/>
  <c r="I22" i="1" a="1"/>
  <c r="I22" i="1" s="1"/>
  <c r="B23" i="1" a="1"/>
  <c r="B23" i="1" s="1"/>
  <c r="C23" i="1" a="1"/>
  <c r="C23" i="1" s="1"/>
  <c r="D23" i="1" a="1"/>
  <c r="D23" i="1" s="1"/>
  <c r="E23" i="1" a="1"/>
  <c r="E23" i="1" s="1"/>
  <c r="F23" i="1" a="1"/>
  <c r="F23" i="1" s="1"/>
  <c r="G23" i="1" a="1"/>
  <c r="G23" i="1" s="1"/>
  <c r="H23" i="1" a="1"/>
  <c r="H23" i="1" s="1"/>
  <c r="I23" i="1" a="1"/>
  <c r="I23" i="1" s="1"/>
  <c r="B24" i="1" a="1"/>
  <c r="B24" i="1" s="1"/>
  <c r="C24" i="1" a="1"/>
  <c r="C24" i="1" s="1"/>
  <c r="D24" i="1" a="1"/>
  <c r="D24" i="1" s="1"/>
  <c r="E24" i="1" a="1"/>
  <c r="E24" i="1" s="1"/>
  <c r="F24" i="1" a="1"/>
  <c r="F24" i="1" s="1"/>
  <c r="G24" i="1" a="1"/>
  <c r="G24" i="1" s="1"/>
  <c r="H24" i="1" a="1"/>
  <c r="H24" i="1" s="1"/>
  <c r="I24" i="1" a="1"/>
  <c r="I24" i="1" s="1"/>
  <c r="B25" i="1" a="1"/>
  <c r="B25" i="1" s="1"/>
  <c r="C25" i="1" a="1"/>
  <c r="C25" i="1" s="1"/>
  <c r="D25" i="1" a="1"/>
  <c r="D25" i="1" s="1"/>
  <c r="E25" i="1" a="1"/>
  <c r="E25" i="1" s="1"/>
  <c r="F25" i="1" a="1"/>
  <c r="F25" i="1" s="1"/>
  <c r="G25" i="1" a="1"/>
  <c r="G25" i="1" s="1"/>
  <c r="H25" i="1" a="1"/>
  <c r="H25" i="1" s="1"/>
  <c r="I25" i="1" a="1"/>
  <c r="I25" i="1" s="1"/>
  <c r="B26" i="1" a="1"/>
  <c r="B26" i="1" s="1"/>
  <c r="C26" i="1" a="1"/>
  <c r="C26" i="1" s="1"/>
  <c r="D26" i="1" a="1"/>
  <c r="D26" i="1" s="1"/>
  <c r="E26" i="1" a="1"/>
  <c r="E26" i="1" s="1"/>
  <c r="F26" i="1" a="1"/>
  <c r="F26" i="1" s="1"/>
  <c r="G26" i="1" a="1"/>
  <c r="G26" i="1" s="1"/>
  <c r="H26" i="1" a="1"/>
  <c r="H26" i="1" s="1"/>
  <c r="I26" i="1" a="1"/>
  <c r="I26" i="1" s="1"/>
  <c r="B27" i="1" a="1"/>
  <c r="B27" i="1" s="1"/>
  <c r="C27" i="1" a="1"/>
  <c r="C27" i="1" s="1"/>
  <c r="D27" i="1" a="1"/>
  <c r="D27" i="1" s="1"/>
  <c r="E27" i="1" a="1"/>
  <c r="E27" i="1" s="1"/>
  <c r="F27" i="1" a="1"/>
  <c r="F27" i="1" s="1"/>
  <c r="G27" i="1" a="1"/>
  <c r="G27" i="1" s="1"/>
  <c r="H27" i="1" a="1"/>
  <c r="H27" i="1" s="1"/>
  <c r="I27" i="1" a="1"/>
  <c r="I27" i="1" s="1"/>
  <c r="B28" i="1" a="1"/>
  <c r="B28" i="1" s="1"/>
  <c r="C28" i="1" a="1"/>
  <c r="C28" i="1" s="1"/>
  <c r="D28" i="1" a="1"/>
  <c r="D28" i="1" s="1"/>
  <c r="E28" i="1" a="1"/>
  <c r="E28" i="1" s="1"/>
  <c r="F28" i="1" a="1"/>
  <c r="F28" i="1" s="1"/>
  <c r="G28" i="1" a="1"/>
  <c r="G28" i="1" s="1"/>
  <c r="H28" i="1" a="1"/>
  <c r="H28" i="1" s="1"/>
  <c r="I28" i="1" a="1"/>
  <c r="I28" i="1" s="1"/>
  <c r="B29" i="1" a="1"/>
  <c r="B29" i="1" s="1"/>
  <c r="C29" i="1" a="1"/>
  <c r="C29" i="1" s="1"/>
  <c r="D29" i="1" a="1"/>
  <c r="D29" i="1" s="1"/>
  <c r="E29" i="1" a="1"/>
  <c r="E29" i="1" s="1"/>
  <c r="F29" i="1" a="1"/>
  <c r="F29" i="1" s="1"/>
  <c r="G29" i="1" a="1"/>
  <c r="G29" i="1" s="1"/>
  <c r="H29" i="1" a="1"/>
  <c r="H29" i="1" s="1"/>
  <c r="I29" i="1" a="1"/>
  <c r="I29" i="1" s="1"/>
  <c r="B30" i="1" a="1"/>
  <c r="B30" i="1" s="1"/>
  <c r="C30" i="1" a="1"/>
  <c r="C30" i="1" s="1"/>
  <c r="D30" i="1" a="1"/>
  <c r="D30" i="1" s="1"/>
  <c r="E30" i="1" a="1"/>
  <c r="E30" i="1" s="1"/>
  <c r="F30" i="1" a="1"/>
  <c r="F30" i="1" s="1"/>
  <c r="G30" i="1" a="1"/>
  <c r="G30" i="1" s="1"/>
  <c r="H30" i="1" a="1"/>
  <c r="H30" i="1" s="1"/>
  <c r="I30" i="1" a="1"/>
  <c r="I30" i="1" s="1"/>
  <c r="B31" i="1" a="1"/>
  <c r="B31" i="1" s="1"/>
  <c r="C31" i="1" a="1"/>
  <c r="C31" i="1" s="1"/>
  <c r="D31" i="1" a="1"/>
  <c r="D31" i="1" s="1"/>
  <c r="E31" i="1" a="1"/>
  <c r="E31" i="1" s="1"/>
  <c r="F31" i="1" a="1"/>
  <c r="F31" i="1" s="1"/>
  <c r="G31" i="1" a="1"/>
  <c r="G31" i="1" s="1"/>
  <c r="H31" i="1" a="1"/>
  <c r="H31" i="1" s="1"/>
  <c r="I31" i="1" a="1"/>
  <c r="I31" i="1" s="1"/>
  <c r="B32" i="1" a="1"/>
  <c r="B32" i="1" s="1"/>
  <c r="C32" i="1" a="1"/>
  <c r="C32" i="1" s="1"/>
  <c r="D32" i="1" a="1"/>
  <c r="D32" i="1" s="1"/>
  <c r="E32" i="1" a="1"/>
  <c r="E32" i="1" s="1"/>
  <c r="F32" i="1" a="1"/>
  <c r="F32" i="1" s="1"/>
  <c r="G32" i="1" a="1"/>
  <c r="G32" i="1" s="1"/>
  <c r="H32" i="1" a="1"/>
  <c r="H32" i="1" s="1"/>
  <c r="I32" i="1" a="1"/>
  <c r="I32" i="1" s="1"/>
  <c r="B33" i="1" a="1"/>
  <c r="B33" i="1" s="1"/>
  <c r="C33" i="1" a="1"/>
  <c r="C33" i="1" s="1"/>
  <c r="D33" i="1" a="1"/>
  <c r="D33" i="1" s="1"/>
  <c r="E33" i="1" a="1"/>
  <c r="E33" i="1" s="1"/>
  <c r="F33" i="1" a="1"/>
  <c r="F33" i="1" s="1"/>
  <c r="G33" i="1" a="1"/>
  <c r="G33" i="1" s="1"/>
  <c r="H33" i="1" a="1"/>
  <c r="H33" i="1" s="1"/>
  <c r="I33" i="1" a="1"/>
  <c r="I33" i="1" s="1"/>
  <c r="B34" i="1" a="1"/>
  <c r="B34" i="1" s="1"/>
  <c r="C34" i="1" a="1"/>
  <c r="C34" i="1" s="1"/>
  <c r="D34" i="1" a="1"/>
  <c r="D34" i="1" s="1"/>
  <c r="E34" i="1" a="1"/>
  <c r="E34" i="1" s="1"/>
  <c r="F34" i="1" a="1"/>
  <c r="F34" i="1" s="1"/>
  <c r="G34" i="1" a="1"/>
  <c r="G34" i="1" s="1"/>
  <c r="H34" i="1" a="1"/>
  <c r="H34" i="1" s="1"/>
  <c r="I34" i="1" a="1"/>
  <c r="I34" i="1" s="1"/>
  <c r="B35" i="1" a="1"/>
  <c r="B35" i="1" s="1"/>
  <c r="C35" i="1" a="1"/>
  <c r="C35" i="1" s="1"/>
  <c r="D35" i="1" a="1"/>
  <c r="D35" i="1" s="1"/>
  <c r="E35" i="1" a="1"/>
  <c r="E35" i="1" s="1"/>
  <c r="F35" i="1" a="1"/>
  <c r="F35" i="1" s="1"/>
  <c r="G35" i="1" a="1"/>
  <c r="G35" i="1" s="1"/>
  <c r="H35" i="1" a="1"/>
  <c r="H35" i="1" s="1"/>
  <c r="I35" i="1" a="1"/>
  <c r="I35" i="1" s="1"/>
  <c r="B36" i="1" a="1"/>
  <c r="B36" i="1" s="1"/>
  <c r="C36" i="1" a="1"/>
  <c r="C36" i="1" s="1"/>
  <c r="D36" i="1" a="1"/>
  <c r="D36" i="1" s="1"/>
  <c r="E36" i="1" a="1"/>
  <c r="E36" i="1" s="1"/>
  <c r="F36" i="1" a="1"/>
  <c r="F36" i="1" s="1"/>
  <c r="G36" i="1" a="1"/>
  <c r="G36" i="1" s="1"/>
  <c r="H36" i="1" a="1"/>
  <c r="H36" i="1" s="1"/>
  <c r="I36" i="1" a="1"/>
  <c r="I36" i="1" s="1"/>
  <c r="B37" i="1" a="1"/>
  <c r="B37" i="1" s="1"/>
  <c r="C37" i="1" a="1"/>
  <c r="C37" i="1" s="1"/>
  <c r="D37" i="1" a="1"/>
  <c r="D37" i="1" s="1"/>
  <c r="E37" i="1" a="1"/>
  <c r="E37" i="1" s="1"/>
  <c r="F37" i="1" a="1"/>
  <c r="F37" i="1" s="1"/>
  <c r="G37" i="1" a="1"/>
  <c r="G37" i="1" s="1"/>
  <c r="H37" i="1" a="1"/>
  <c r="H37" i="1" s="1"/>
  <c r="I37" i="1" a="1"/>
  <c r="I37" i="1" s="1"/>
  <c r="B38" i="1" a="1"/>
  <c r="B38" i="1" s="1"/>
  <c r="C38" i="1" a="1"/>
  <c r="C38" i="1" s="1"/>
  <c r="D38" i="1" a="1"/>
  <c r="D38" i="1" s="1"/>
  <c r="E38" i="1" a="1"/>
  <c r="E38" i="1" s="1"/>
  <c r="F38" i="1" a="1"/>
  <c r="F38" i="1" s="1"/>
  <c r="G38" i="1" a="1"/>
  <c r="G38" i="1" s="1"/>
  <c r="H38" i="1" a="1"/>
  <c r="H38" i="1" s="1"/>
  <c r="I38" i="1" a="1"/>
  <c r="I38" i="1" s="1"/>
  <c r="G14" i="1" a="1"/>
  <c r="G14" i="1" s="1"/>
  <c r="F14" i="1" a="1"/>
  <c r="F14" i="1" s="1"/>
  <c r="E14" i="1" a="1"/>
  <c r="E14" i="1" s="1"/>
  <c r="D14" i="1" a="1"/>
  <c r="D14" i="1" s="1"/>
  <c r="C14" i="1" a="1"/>
  <c r="C14" i="1" s="1"/>
  <c r="J15" i="1" l="1"/>
  <c r="J16" i="1"/>
  <c r="J17" i="1"/>
  <c r="J18" i="1"/>
  <c r="J19" i="1"/>
  <c r="J20" i="1"/>
  <c r="J25" i="1"/>
  <c r="H14" i="1" l="1" a="1"/>
  <c r="H14" i="1" s="1"/>
  <c r="I14" i="1" a="1"/>
  <c r="I14" i="1" s="1"/>
  <c r="J14" i="1" l="1"/>
  <c r="J5" i="2"/>
  <c r="K5" i="2" s="1"/>
  <c r="B11" i="3" l="1"/>
  <c r="N46" i="1"/>
  <c r="B12" i="1"/>
  <c r="C19" i="2" l="1"/>
  <c r="K11" i="3" l="1"/>
  <c r="H19" i="2" l="1"/>
  <c r="I19" i="2"/>
  <c r="L19" i="2"/>
  <c r="J9" i="1" l="1"/>
  <c r="J24" i="1" l="1"/>
  <c r="J26" i="1"/>
  <c r="J33" i="1"/>
  <c r="J34" i="1"/>
  <c r="J36" i="1"/>
  <c r="J37" i="1"/>
  <c r="J38" i="1"/>
  <c r="J28" i="1"/>
  <c r="J30" i="1"/>
  <c r="J32" i="1"/>
  <c r="J29" i="1" l="1"/>
  <c r="J35" i="1"/>
  <c r="J31" i="1"/>
  <c r="J27" i="1"/>
  <c r="L28" i="4"/>
  <c r="J42" i="1" l="1"/>
  <c r="J43" i="1"/>
  <c r="J40" i="1"/>
  <c r="L4" i="4"/>
  <c r="L5" i="4"/>
  <c r="L6" i="4"/>
  <c r="L7" i="4"/>
  <c r="L8" i="4"/>
  <c r="L9" i="4"/>
  <c r="L10" i="4"/>
  <c r="L11" i="4"/>
  <c r="L12" i="4"/>
  <c r="L13" i="4"/>
  <c r="L14" i="4"/>
  <c r="L15" i="4"/>
  <c r="L16" i="4"/>
  <c r="L17" i="4"/>
  <c r="L18" i="4"/>
  <c r="L19" i="4"/>
  <c r="L20" i="4"/>
  <c r="L21" i="4"/>
  <c r="L22" i="4"/>
  <c r="L23" i="4"/>
  <c r="L24" i="4"/>
  <c r="L25" i="4"/>
  <c r="L26" i="4"/>
  <c r="L27" i="4"/>
  <c r="J4" i="2" l="1"/>
  <c r="J19" i="2" l="1"/>
  <c r="K4" i="2"/>
  <c r="K19" i="2" s="1"/>
  <c r="J21" i="1" l="1"/>
  <c r="J22" i="1"/>
  <c r="J23" i="1"/>
  <c r="B14" i="1" l="1" a="1"/>
  <c r="B14" i="1" s="1"/>
  <c r="J39" i="1" l="1"/>
  <c r="J41" i="1" l="1"/>
  <c r="G10" i="1" l="1"/>
  <c r="G8" i="1"/>
  <c r="G9" i="1"/>
  <c r="C10" i="1"/>
  <c r="C8" i="1"/>
  <c r="C9" i="1"/>
  <c r="J44"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8E1EF78-13E0-461D-BC76-01B54DA47D0F}"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89D6AE1F-B77B-4DC8-ADA7-E8E77F041565}" name="WorksheetConnection_Factures – Principal!$B$3:$K$17" type="102" refreshedVersion="6" minRefreshableVersion="5">
    <extLst>
      <ext xmlns:x15="http://schemas.microsoft.com/office/spreadsheetml/2010/11/main" uri="{DE250136-89BD-433C-8126-D09CA5730AF9}">
        <x15:connection id="Plage" autoDelete="1">
          <x15:rangePr sourceName="_xlcn.WorksheetConnection_Factures–PrincipalB3K171"/>
        </x15:connection>
      </ext>
    </extLst>
  </connection>
  <connection id="3" xr16:uid="{3C931702-BD38-4468-97FC-20EBBAECC238}" name="WorksheetConnection_Suivi facture ventes programation .xlsx!Tableau1" type="102" refreshedVersion="6" minRefreshableVersion="5">
    <extLst>
      <ext xmlns:x15="http://schemas.microsoft.com/office/spreadsheetml/2010/11/main" uri="{DE250136-89BD-433C-8126-D09CA5730AF9}">
        <x15:connection id="Tableau1">
          <x15:rangePr sourceName="_xlcn.WorksheetConnection_Suivifactureventesprogramation.xlsxTableau11"/>
        </x15:connection>
      </ext>
    </extLst>
  </connection>
  <connection id="4" xr16:uid="{E9CCE94A-C037-4A4E-8D24-2B88048F1B02}" name="WorksheetConnection_Suivi facture ventes programation .xlsx!Tableau3" type="102" refreshedVersion="6" minRefreshableVersion="5">
    <extLst>
      <ext xmlns:x15="http://schemas.microsoft.com/office/spreadsheetml/2010/11/main" uri="{DE250136-89BD-433C-8126-D09CA5730AF9}">
        <x15:connection id="Tableau3">
          <x15:rangePr sourceName="_xlcn.WorksheetConnection_Suivifactureventesprogramation.xlsxTableau31"/>
        </x15:connection>
      </ext>
    </extLst>
  </connection>
  <connection id="5" xr16:uid="{2F02F3BB-06C1-4450-93DC-230274094DF5}" name="WorksheetConnection_Suivi facture ventes programation .xlsx!Tableau4" type="102" refreshedVersion="6" minRefreshableVersion="5">
    <extLst>
      <ext xmlns:x15="http://schemas.microsoft.com/office/spreadsheetml/2010/11/main" uri="{DE250136-89BD-433C-8126-D09CA5730AF9}">
        <x15:connection id="Tableau4">
          <x15:rangePr sourceName="_xlcn.WorksheetConnection_Suivifactureventesprogramation.xlsxTableau41"/>
        </x15:connection>
      </ext>
    </extLst>
  </connection>
  <connection id="6" xr16:uid="{00000000-0015-0000-FFFF-FFFF01000000}" name="WorksheetConnection_Suivi facture ventes3.xlsx!Détailsfacture" type="102" refreshedVersion="6" minRefreshableVersion="5">
    <extLst>
      <ext xmlns:x15="http://schemas.microsoft.com/office/spreadsheetml/2010/11/main" uri="{DE250136-89BD-433C-8126-D09CA5730AF9}">
        <x15:connection id="Détailsfacture">
          <x15:rangePr sourceName="_xlcn.WorksheetConnection_Suivifactureventes3.xlsxDétailsfacture1"/>
        </x15:connection>
      </ext>
    </extLst>
  </connection>
  <connection id="7" xr16:uid="{00000000-0015-0000-FFFF-FFFF02000000}" name="WorksheetConnection_Suivi facture ventes3.xlsx!FacturesPrincipal" type="102" refreshedVersion="6" minRefreshableVersion="5">
    <extLst>
      <ext xmlns:x15="http://schemas.microsoft.com/office/spreadsheetml/2010/11/main" uri="{DE250136-89BD-433C-8126-D09CA5730AF9}">
        <x15:connection id="FacturesPrincipal">
          <x15:rangePr sourceName="_xlcn.WorksheetConnection_Suivifactureventes3.xlsxFacturesPrincipal1"/>
        </x15:connection>
      </ext>
    </extLst>
  </connection>
</connections>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2">
    <s v="ThisWorkbookDataModel"/>
    <s v="{[Plage].[N° sociéte].[All]}"/>
  </metadataStrings>
  <mdxMetadata count="1">
    <mdx n="0" f="s">
      <ms ns="1" c="0"/>
    </mdx>
  </mdxMetadata>
  <valueMetadata count="1">
    <bk>
      <rc t="1" v="0"/>
    </bk>
  </valueMetadata>
</metadata>
</file>

<file path=xl/sharedStrings.xml><?xml version="1.0" encoding="utf-8"?>
<sst xmlns="http://schemas.openxmlformats.org/spreadsheetml/2006/main" count="369" uniqueCount="192">
  <si>
    <t>Téléphone</t>
  </si>
  <si>
    <t>TOTAL</t>
  </si>
  <si>
    <t>Nom de la société</t>
  </si>
  <si>
    <t>Nom du contact</t>
  </si>
  <si>
    <t>Adresse</t>
  </si>
  <si>
    <t>Ville</t>
  </si>
  <si>
    <t>Département</t>
  </si>
  <si>
    <t>Description du projet</t>
  </si>
  <si>
    <t>Description</t>
  </si>
  <si>
    <t>Notes</t>
  </si>
  <si>
    <t>Télécopie</t>
  </si>
  <si>
    <t>Facturer à :</t>
  </si>
  <si>
    <t>Adresse :</t>
  </si>
  <si>
    <t>Téléphone :</t>
  </si>
  <si>
    <t>Date de la facture :</t>
  </si>
  <si>
    <t>Dépôt reçu</t>
  </si>
  <si>
    <t>Sous-total de la facture</t>
  </si>
  <si>
    <t>Taux T.V.A.</t>
  </si>
  <si>
    <t>T.V.A. ventes</t>
  </si>
  <si>
    <t>Autre</t>
  </si>
  <si>
    <t>Télécopie :</t>
  </si>
  <si>
    <t>3-456-1</t>
  </si>
  <si>
    <t>xyz@example.com</t>
  </si>
  <si>
    <t>Facture 3-456-1 Données 1</t>
  </si>
  <si>
    <t>Facture 3-456-1 Données 2</t>
  </si>
  <si>
    <t>Facture 3-456-1 Données 3</t>
  </si>
  <si>
    <t>Facture 3-456-1 Données 4</t>
  </si>
  <si>
    <t>Facture 3-456-1 Données 5</t>
  </si>
  <si>
    <t>Facture 3-456-1 Données 6</t>
  </si>
  <si>
    <t>Date de la facture</t>
  </si>
  <si>
    <t>Quantité</t>
  </si>
  <si>
    <t>Prix</t>
  </si>
  <si>
    <t>Remise</t>
  </si>
  <si>
    <t>Prix unitaire</t>
  </si>
  <si>
    <t>Adresse postale</t>
  </si>
  <si>
    <t>T :</t>
  </si>
  <si>
    <t>T :</t>
  </si>
  <si>
    <t>Numéro de téléphone</t>
  </si>
  <si>
    <t>Numéro de télécopie</t>
  </si>
  <si>
    <t>E-mail</t>
  </si>
  <si>
    <t>Site web</t>
  </si>
  <si>
    <t>Facture 3-456-1 Données 7</t>
  </si>
  <si>
    <t>Facture 3-456-1 Données 8</t>
  </si>
  <si>
    <t>Facture 3-456-1 Données 9</t>
  </si>
  <si>
    <t>Facture 3-456-1 Données 10</t>
  </si>
  <si>
    <t>Facture 3-456-1 Données 11</t>
  </si>
  <si>
    <t>Facture 3-456-1 Données 12</t>
  </si>
  <si>
    <t>Facture 3-456-1 Données 13</t>
  </si>
  <si>
    <t>Facture 3-456-1 Données 14</t>
  </si>
  <si>
    <t>Facture 3-456-1 Données 15</t>
  </si>
  <si>
    <t>Facture 3-456-1 Données 16</t>
  </si>
  <si>
    <t>Facture 3-456-1 Données 17</t>
  </si>
  <si>
    <t>Facture 3-456-1 Données 18</t>
  </si>
  <si>
    <t>Facture 3-456-1 Données 19</t>
  </si>
  <si>
    <t>Facture 3-456-1 Données 20</t>
  </si>
  <si>
    <t>Facture 3-456-1 Données 21</t>
  </si>
  <si>
    <t>Facture 3-456-1 Données 22</t>
  </si>
  <si>
    <t>Facture 3-456-1 Données 23</t>
  </si>
  <si>
    <t>Facture 3-456-1 Données 24</t>
  </si>
  <si>
    <t>Facture 3-456-1 Données 25</t>
  </si>
  <si>
    <t>Clients</t>
  </si>
  <si>
    <t>Factures</t>
  </si>
  <si>
    <t>Détails de la facture</t>
  </si>
  <si>
    <t>Par où commencer ?</t>
  </si>
  <si>
    <t>Comment utiliser l’outil de suivi des factures ?</t>
  </si>
  <si>
    <t>Comment créer une facture ?</t>
  </si>
  <si>
    <t>1.</t>
  </si>
  <si>
    <t>2.</t>
  </si>
  <si>
    <t>3.</t>
  </si>
  <si>
    <t>N° de facture</t>
  </si>
  <si>
    <t>Total de la facture</t>
  </si>
  <si>
    <t>Total</t>
  </si>
  <si>
    <t>Total des détails</t>
  </si>
  <si>
    <t>N° de facture :</t>
  </si>
  <si>
    <t>4.</t>
  </si>
  <si>
    <t xml:space="preserve">● </t>
  </si>
  <si>
    <t>Si le tableau ne possède pas de ligne Total, commencez à taper sous le tableau. Ce dernier se développe automatiquement quand vous appuyez sur la touche Entrée ou Tab.</t>
  </si>
  <si>
    <t>Dans l’angle inférieur droit du tableau, placez votre souris sur la poignée de redimensionnement du tableau, puis faites-la glisser vers le bas pour augmenter le nombre de lignes disponibles dans le tableau.</t>
  </si>
  <si>
    <t>Comment analyser les détails de ma facture ?</t>
  </si>
  <si>
    <t>À propos de l’outil de suivi des factures</t>
  </si>
  <si>
    <t>Conseils pour le filtrage</t>
  </si>
  <si>
    <t>Utilisez plusieurs filtres sur un champ unique ou sur plusieurs champs pour affiner vos résultats.</t>
  </si>
  <si>
    <t>Comment ajouter des clients, des factures et des détails de facture ?</t>
  </si>
  <si>
    <t>Si un tableau comporte une ligne de total, par exemple Clients et Factures, le total calculé reflète uniquement votre liste filtrée.</t>
  </si>
  <si>
    <t>Personnalisez un thème de document.</t>
  </si>
  <si>
    <t>Dépôt</t>
  </si>
  <si>
    <t>Les données des clients, des factures et des détails de facture sont stockées dans des tableaux Excel. Quand vous ajoutez une nouvelle ligne à un tableau, elle est mise en forme automatiquement et tous les calculs sont copiés. Pour ajouter de nouvelles lignes de tableau, procédez de l’une des façons suivantes :</t>
  </si>
  <si>
    <t>nom de la société</t>
  </si>
  <si>
    <t>Modifiez la feuille Facture en fonction des informations de votre société à l’aide des étapes suivantes :</t>
  </si>
  <si>
    <t>E-mail :</t>
  </si>
  <si>
    <t>Montant total dû dans &lt;#&gt; jours. Les comptes en retard font l’objet de frais forfaitaires de &lt;#&gt; % par mois.</t>
  </si>
  <si>
    <t>Code postal, ville, département</t>
  </si>
  <si>
    <t>Code postal</t>
  </si>
  <si>
    <t>Robert Lyon</t>
  </si>
  <si>
    <t>345, rue de la Gare</t>
  </si>
  <si>
    <t>Lyon</t>
  </si>
  <si>
    <t>RHÔNE</t>
  </si>
  <si>
    <t>69001</t>
  </si>
  <si>
    <r>
      <rPr>
        <b/>
        <sz val="10"/>
        <color theme="2" tint="-0.749961851863155"/>
        <rFont val="Calibri"/>
        <family val="2"/>
        <scheme val="minor"/>
      </rPr>
      <t>Remarque :</t>
    </r>
    <r>
      <rPr>
        <sz val="10"/>
        <color theme="2" tint="-0.749961851863155"/>
        <rFont val="Calibri"/>
        <family val="2"/>
        <scheme val="minor"/>
      </rPr>
      <t xml:space="preserve"> la feuille Facture est protégée afin d’éviter les modifications accidentelles. En effet, comme indiqué précédemment, la majorité des données de cette feuille sont extraites de toutes les autres feuilles du classeur. </t>
    </r>
  </si>
  <si>
    <r>
      <rPr>
        <b/>
        <sz val="10"/>
        <color theme="2" tint="-0.749961851863155"/>
        <rFont val="Calibri"/>
        <family val="2"/>
        <scheme val="minor"/>
      </rPr>
      <t>Important :</t>
    </r>
    <r>
      <rPr>
        <sz val="10"/>
        <color theme="2" tint="-0.749961851863155"/>
        <rFont val="Calibri"/>
        <family val="2"/>
        <scheme val="minor"/>
      </rPr>
      <t xml:space="preserve"> ne modifiez pas les informations de facturation. Toutes ces cellules ont des formules qui mettent automatiquement à jour la facture, 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t>
    </r>
  </si>
  <si>
    <r>
      <t xml:space="preserve">Dans la feuille </t>
    </r>
    <r>
      <rPr>
        <b/>
        <sz val="10"/>
        <color theme="2" tint="-0.749961851863155"/>
        <rFont val="Calibri"/>
        <family val="2"/>
        <scheme val="minor"/>
      </rPr>
      <t>Clients</t>
    </r>
    <r>
      <rPr>
        <sz val="10"/>
        <color theme="2" tint="-0.749961851863155"/>
        <rFont val="Calibri"/>
        <family val="2"/>
        <scheme val="minor"/>
      </rPr>
      <t xml:space="preserve"> entrez les informations relatives au client, par exemple le nom et l’adresse de la société. Notez que le numéro de la société est une entrée importante, car il fournit un identificateur unique pour chaque société dans l’outil de suivi des factures. Notez également que vous ne devez ajouter une société qu’une seule fois. Pour les factures ultérieures destinées à la même société, cette étape peut être ignorée.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</si>
  <si>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sociétés ou si vous entrez le même nom de société plusieurs fois, les entrées s’affichent en rouge pour vous signaler une duplication d’informations. </t>
    </r>
  </si>
  <si>
    <r>
      <rPr>
        <b/>
        <sz val="10"/>
        <color theme="2" tint="-0.749961851863155"/>
        <rFont val="Calibri"/>
        <family val="2"/>
        <scheme val="minor"/>
      </rPr>
      <t>Remarque :</t>
    </r>
    <r>
      <rPr>
        <sz val="10"/>
        <color theme="2" tint="-0.749961851863155"/>
        <rFont val="Calibri"/>
        <family val="2"/>
        <scheme val="minor"/>
      </rPr>
      <t xml:space="preserve"> vous êtes limité à 25 éléments de détail par facture. Si plus de 25 éléments sont ajoutés, toutes les entrées correspondantes s’affichent en rouge pour vous signaler le dépassement de cette limite. Si vous avez plus de 25 éléments de facture, vous devez créer une deuxième facture. </t>
    </r>
  </si>
  <si>
    <t xml:space="preserve">Personnalisez l’en-tête de facture en indiquant votre nom de société, adresse, ville, code postal, adresse e-mail, site web, etc. Au bas de la facture (ligne 43), modifiez les instructions de paiement. </t>
  </si>
  <si>
    <r>
      <t xml:space="preserve">Une fois que vous avez effectué les modifications souhaitées, revenez à la feuille </t>
    </r>
    <r>
      <rPr>
        <b/>
        <sz val="10"/>
        <color theme="2" tint="-0.749961851863155"/>
        <rFont val="Calibri"/>
        <family val="2"/>
        <scheme val="minor"/>
      </rPr>
      <t>Facture</t>
    </r>
    <r>
      <rPr>
        <sz val="10"/>
        <color theme="2" tint="-0.749961851863155"/>
        <rFont val="Calibri"/>
        <family val="2"/>
        <scheme val="minor"/>
      </rPr>
      <t xml:space="preserve"> 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Protéger la feuille</t>
    </r>
    <r>
      <rPr>
        <sz val="10"/>
        <color theme="2" tint="-0.749961851863155"/>
        <rFont val="Calibri"/>
        <family val="2"/>
        <scheme val="minor"/>
      </rPr>
      <t xml:space="preserve">, puis sélectionnez </t>
    </r>
    <r>
      <rPr>
        <b/>
        <sz val="10"/>
        <color theme="2" tint="-0.749961851863155"/>
        <rFont val="Calibri"/>
        <family val="2"/>
        <scheme val="minor"/>
      </rPr>
      <t>OK.</t>
    </r>
    <r>
      <rPr>
        <sz val="10"/>
        <color theme="2" tint="-0.749961851863155"/>
        <rFont val="Calibri"/>
        <family val="2"/>
        <scheme val="minor"/>
      </rPr>
      <t xml:space="preserve"> Quand la feuille Facture est protégée, la seule cellule que vous pouvez sélectionner est la cellule qui contient la liste déroulante N° de facture.</t>
    </r>
  </si>
  <si>
    <r>
      <t xml:space="preserve">Accédez à la feuille </t>
    </r>
    <r>
      <rPr>
        <b/>
        <sz val="10"/>
        <color theme="2" tint="-0.749961851863155"/>
        <rFont val="Calibri"/>
        <family val="2"/>
        <scheme val="minor"/>
      </rPr>
      <t xml:space="preserve">Facture </t>
    </r>
    <r>
      <rPr>
        <sz val="10"/>
        <color theme="2" tint="-0.749961851863155"/>
        <rFont val="Calibri"/>
        <family val="2"/>
        <scheme val="minor"/>
      </rPr>
      <t xml:space="preserve">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Ôter la protection de la feuille</t>
    </r>
    <r>
      <rPr>
        <sz val="10"/>
        <color theme="2" tint="-0.749961851863155"/>
        <rFont val="Calibri"/>
        <family val="2"/>
        <scheme val="minor"/>
      </rPr>
      <t xml:space="preserve">. </t>
    </r>
    <r>
      <rPr>
        <b/>
        <sz val="10"/>
        <rFont val="Calibri"/>
        <family val="2"/>
      </rPr>
      <t/>
    </r>
  </si>
  <si>
    <r>
      <rPr>
        <i/>
        <sz val="10"/>
        <color theme="2" tint="-0.749961851863155"/>
        <rFont val="Calibri"/>
        <family val="2"/>
        <scheme val="minor"/>
      </rPr>
      <t xml:space="preserve">(Facultatif) </t>
    </r>
    <r>
      <rPr>
        <sz val="10"/>
        <color theme="2" tint="-0.749961851863155"/>
        <rFont val="Calibri"/>
        <family val="2"/>
        <scheme val="minor"/>
      </rPr>
      <t xml:space="preserve">Modifiez les couleurs du classeur : sous l’onglet </t>
    </r>
    <r>
      <rPr>
        <b/>
        <sz val="10"/>
        <color theme="2" tint="-0.749961851863155"/>
        <rFont val="Calibri"/>
        <family val="2"/>
        <scheme val="minor"/>
      </rPr>
      <t>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xml:space="preserve"> et sélectionnez un autre ensemble de couleurs de thème à partir de la galerie de couleurs. </t>
    </r>
  </si>
  <si>
    <r>
      <rPr>
        <b/>
        <sz val="10"/>
        <color theme="2" tint="-0.749961851863155"/>
        <rFont val="Calibri"/>
        <family val="2"/>
        <scheme val="minor"/>
      </rPr>
      <t>Conseil :</t>
    </r>
    <r>
      <rPr>
        <sz val="10"/>
        <color theme="2" tint="-0.749961851863155"/>
        <rFont val="Calibri"/>
        <family val="2"/>
        <scheme val="minor"/>
      </rPr>
      <t xml:space="preserve"> créez un ensemble de couleurs de thème personnalisé aux couleurs de votre société. Pour ce faire, sous l’onglet</t>
    </r>
    <r>
      <rPr>
        <b/>
        <sz val="10"/>
        <color theme="2" tint="-0.749961851863155"/>
        <rFont val="Calibri"/>
        <family val="2"/>
        <scheme val="minor"/>
      </rPr>
      <t xml:space="preserve"> 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puis sélectionnez</t>
    </r>
    <r>
      <rPr>
        <b/>
        <sz val="10"/>
        <color theme="2" tint="-0.749961851863155"/>
        <rFont val="Calibri"/>
        <family val="2"/>
        <scheme val="minor"/>
      </rPr>
      <t xml:space="preserve"> Créer de nouvelles couleurs de thème</t>
    </r>
    <r>
      <rPr>
        <sz val="10"/>
        <color theme="2" tint="-0.749961851863155"/>
        <rFont val="Calibri"/>
        <family val="2"/>
        <scheme val="minor"/>
      </rPr>
      <t xml:space="preserve">. Pour plus d’informations sur la création d’un ensemble de couleurs personnalisé, consultez la rubrique d’aide suivante : </t>
    </r>
  </si>
  <si>
    <r>
      <t xml:space="preserve">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une fois que vous avez entré plusieurs factures, vous pouvez afficher une liste de toutes les factures relatives à un client, un projet, un intervalle de dates spécifique, etc. Ce type d’analyse s’effectue à l’aide d’un filtre qui vous permet d’affiner rapidement une liste de données. Pour accéder à un filtre sur les tables relatives aux clients, aux factures ou aux détails de facture, sélectionnez une flèche déroulante en regard du nom de champ d’une table. Un volet Filtre s’affiche en vous proposant diverses options de filtrage. Voici quelques exemples de filtrage pour vous aider à démarrer :</t>
    </r>
  </si>
  <si>
    <r>
      <rPr>
        <b/>
        <sz val="10"/>
        <color rgb="FF3DAFA7"/>
        <rFont val="Calibri"/>
        <family val="2"/>
        <scheme val="minor"/>
      </rPr>
      <t xml:space="preserve">Pour afficher toutes les factures du mois précédent : </t>
    </r>
    <r>
      <rPr>
        <sz val="10"/>
        <color theme="2" tint="-0.749961851863155"/>
        <rFont val="Calibri"/>
        <family val="2"/>
        <scheme val="minor"/>
      </rPr>
      <t>dans la feuille Factures - Principal, à droite du champ Date de la facture, sélectionnez la flèche déroulante, pointez sur Filtres chronologiques, puis sélectionnez Le mois dernier.</t>
    </r>
  </si>
  <si>
    <r>
      <t xml:space="preserve">Pour effacer un seul filtre, sélectionnez la flèche déroulante d’une colonne préalablement filtrée, puis sélectionnez </t>
    </r>
    <r>
      <rPr>
        <b/>
        <sz val="10"/>
        <color theme="2" tint="-0.749961851863155"/>
        <rFont val="Calibri"/>
        <family val="2"/>
        <scheme val="minor"/>
      </rPr>
      <t xml:space="preserve">Effacer le filtre </t>
    </r>
    <r>
      <rPr>
        <b/>
        <i/>
        <sz val="10"/>
        <color theme="2" tint="-0.749961851863155"/>
        <rFont val="Calibri"/>
        <family val="2"/>
        <scheme val="minor"/>
      </rPr>
      <t>&lt;nom du champ&gt;</t>
    </r>
    <r>
      <rPr>
        <sz val="10"/>
        <color theme="2" tint="-0.749961851863155"/>
        <rFont val="Calibri"/>
        <family val="2"/>
        <scheme val="minor"/>
      </rPr>
      <t>.</t>
    </r>
  </si>
  <si>
    <r>
      <t xml:space="preserve">Pour effacer plusieurs filtres en même temps, placez votre pointeur de cellule dans le tableau, 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Édition</t>
    </r>
    <r>
      <rPr>
        <sz val="10"/>
        <color theme="2" tint="-0.749961851863155"/>
        <rFont val="Calibri"/>
        <family val="2"/>
        <scheme val="minor"/>
      </rPr>
      <t xml:space="preserve"> , sélectionnez </t>
    </r>
    <r>
      <rPr>
        <b/>
        <sz val="10"/>
        <color theme="2" tint="-0.749961851863155"/>
        <rFont val="Calibri"/>
        <family val="2"/>
        <scheme val="minor"/>
      </rPr>
      <t>Trier et filtrer</t>
    </r>
    <r>
      <rPr>
        <sz val="10"/>
        <color theme="2" tint="-0.749961851863155"/>
        <rFont val="Calibri"/>
        <family val="2"/>
        <scheme val="minor"/>
      </rPr>
      <t xml:space="preserve">, puis sélectionnez </t>
    </r>
    <r>
      <rPr>
        <b/>
        <sz val="10"/>
        <color theme="2" tint="-0.749961851863155"/>
        <rFont val="Calibri"/>
        <family val="2"/>
        <scheme val="minor"/>
      </rPr>
      <t>Effacer.</t>
    </r>
  </si>
  <si>
    <r>
      <t xml:space="preserve">Dans la feuille </t>
    </r>
    <r>
      <rPr>
        <b/>
        <sz val="10"/>
        <color theme="2" tint="-0.749961851863155"/>
        <rFont val="Calibri"/>
        <family val="2"/>
        <scheme val="minor"/>
      </rPr>
      <t>Factures -</t>
    </r>
    <r>
      <rPr>
        <sz val="10"/>
        <color theme="2" tint="-0.749961851863155"/>
        <rFont val="Calibri"/>
        <family val="2"/>
        <scheme val="minor"/>
      </rPr>
      <t xml:space="preserve"> </t>
    </r>
    <r>
      <rPr>
        <b/>
        <sz val="10"/>
        <color theme="2" tint="-0.749961851863155"/>
        <rFont val="Calibri"/>
        <family val="2"/>
        <scheme val="minor"/>
      </rPr>
      <t>Principal</t>
    </r>
    <r>
      <rPr>
        <sz val="10"/>
        <color theme="2" tint="-0.749961851863155"/>
        <rFont val="Calibri"/>
        <family val="2"/>
        <scheme val="minor"/>
      </rPr>
      <t xml:space="preserve"> , entrez les informations principales de votre facture, par exemple le numéro de facture, la date de facturation et la description du projet. À l’image du numéro de société, le numéro de facture est une entrée importante, car il fournit un identificateur unique pour chaque facture dans l’outil de suivi des factures. Le nom de société est une autre entrée importante. Quand vous sélectionnez une société dans la liste déroulante, votre facture est associée à cette société. Quand vous sélectionnez ensuite un numéro de facture dans la feuille Facture, les informations relatives à cette société, telles que son nom et son adresse, sont indiquées automatiquement sur la facture.</t>
    </r>
  </si>
  <si>
    <r>
      <t xml:space="preserve">Dans la feuille </t>
    </r>
    <r>
      <rPr>
        <b/>
        <sz val="10"/>
        <color theme="2" tint="-0.749961851863155"/>
        <rFont val="Calibri"/>
        <family val="2"/>
        <scheme val="minor"/>
      </rPr>
      <t xml:space="preserve">Détails de la facture </t>
    </r>
    <r>
      <rPr>
        <sz val="10"/>
        <color theme="2" tint="-0.749961851863155"/>
        <rFont val="Calibri"/>
        <family val="2"/>
        <scheme val="minor"/>
      </rPr>
      <t>, entrez les détails de votre facture, par exemple une description d’article, un numéro d’article, une quantité et un prix unitaire. La zone de liste déroulante N° de facture fournit une liste des factures que vous avez entrées dans la feuille Factures - Principal afin de faciliter la saisie des données. Comme pour le numéro de société à l’étape précédente, le numéro de facture associe l’élément de détail à une facture spécifique. Quand vous sélectionnez un numéro de facture dans la feuille Facture à partir de la liste déroulante N° de facture, les éléments de détail de la facture correspondante s’affichent.</t>
    </r>
  </si>
  <si>
    <t>Placez votre pointeur de cellule dans la dernière cellule au-dessus de la ligne Total, par exemple pour le tableau Factures, placez le pointeur dans la cellule Notes de la dernière facture, puis appuyez sur la touche Tab.</t>
  </si>
  <si>
    <r>
      <t xml:space="preserve">Pour afficher le montant total que vous avez facturé à un client spécifique : dans la feuille Factures - Principal, à droite du champ N° de société, sélectionnez la flèche déroulante. Dans le volet Filtre, cliquez sur </t>
    </r>
    <r>
      <rPr>
        <b/>
        <sz val="10"/>
        <color theme="2" tint="-0.749961851863155"/>
        <rFont val="Calibri"/>
        <family val="2"/>
        <scheme val="minor"/>
      </rPr>
      <t>Sélectionner tout</t>
    </r>
    <r>
      <rPr>
        <sz val="10"/>
        <color theme="2" tint="-0.749961851863155"/>
        <rFont val="Calibri"/>
        <family val="2"/>
        <scheme val="minor"/>
      </rPr>
      <t xml:space="preserve"> pour désélectionner toutes les sociétés, sélectionnez la société souhaitée,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</si>
  <si>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theme="2" tint="-0.749961851863155"/>
        <rFont val="Calibri"/>
        <family val="2"/>
        <scheme val="minor"/>
      </rPr>
      <t>Conseil :</t>
    </r>
    <r>
      <rPr>
        <sz val="10"/>
        <color theme="2" tint="-0.749961851863155"/>
        <rFont val="Calibri"/>
        <family val="2"/>
        <scheme val="minor"/>
      </rPr>
      <t xml:space="preserve"> dans le volet </t>
    </r>
    <r>
      <rPr>
        <b/>
        <sz val="10"/>
        <color theme="2" tint="-0.749961851863155"/>
        <rFont val="Calibri"/>
        <family val="2"/>
        <scheme val="minor"/>
      </rPr>
      <t>Filtre</t>
    </r>
    <r>
      <rPr>
        <sz val="10"/>
        <color theme="2" tint="-0.749961851863155"/>
        <rFont val="Calibri"/>
        <family val="2"/>
        <scheme val="minor"/>
      </rPr>
      <t xml:space="preserve"> , vous pouvez également taper le nom du client dans la zone de texte </t>
    </r>
    <r>
      <rPr>
        <b/>
        <sz val="10"/>
        <color theme="2" tint="-0.749961851863155"/>
        <rFont val="Calibri"/>
        <family val="2"/>
        <scheme val="minor"/>
      </rPr>
      <t>Rechercher</t>
    </r>
    <r>
      <rPr>
        <sz val="10"/>
        <color theme="2" tint="-0.749961851863155"/>
        <rFont val="Calibri"/>
        <family val="2"/>
        <scheme val="minor"/>
      </rPr>
      <t xml:space="preserve"> afin d’effectuer une recherche rapide dans la liste disponible.</t>
    </r>
  </si>
  <si>
    <r>
      <rPr>
        <b/>
        <sz val="10"/>
        <color rgb="FF3DAFA7"/>
        <rFont val="Calibri"/>
        <family val="2"/>
        <scheme val="minor"/>
      </rPr>
      <t>Pour afficher toutes les factures d’un client spécifique et d’un ou de plusieurs projets spécifiques </t>
    </r>
    <r>
      <rPr>
        <b/>
        <sz val="10"/>
        <color theme="2" tint="-0.749961851863155"/>
        <rFont val="Calibri"/>
        <family val="2"/>
        <scheme val="minor"/>
      </rPr>
      <t>:</t>
    </r>
    <r>
      <rPr>
        <sz val="10"/>
        <color theme="2" tint="-0.749961851863155"/>
        <rFont val="Calibri"/>
        <family val="2"/>
        <scheme val="minor"/>
      </rPr>
      <t xml:space="preserve"> commencez par filtrer le client souhaité à l’aide des étapes décrites dans l’exemple précédent. Sélectionnez ensuite la flèche déroulante à droite du numéro de projet. Dans le volet Filtre, sélectionnez le ou les projets souhaités,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</si>
  <si>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rgb="FF3DAFA7"/>
        <rFont val="Calibri"/>
        <family val="2"/>
        <scheme val="minor"/>
      </rPr>
      <t>Pour afficher tous les clients ayant le même indicatif régional :</t>
    </r>
    <r>
      <rPr>
        <sz val="10"/>
        <color rgb="FF3DAFA7"/>
        <rFont val="Calibri"/>
        <family val="2"/>
        <scheme val="minor"/>
      </rPr>
      <t xml:space="preserve"> </t>
    </r>
    <r>
      <rPr>
        <sz val="10"/>
        <color theme="2" tint="-0.749961851863155"/>
        <rFont val="Calibri"/>
        <family val="2"/>
        <scheme val="minor"/>
      </rPr>
      <t xml:space="preserve">dans la feuille Clients, à droite du champ Téléphone, sélectionnez la flèche déroulante. Dans le volet Filtre, cliquez dans la zone de texte Rechercher, tapez l’indicatif régional, puis sélectionnez </t>
    </r>
    <r>
      <rPr>
        <b/>
        <sz val="10"/>
        <color theme="2" tint="-0.749961851863155"/>
        <rFont val="Calibri"/>
        <family val="2"/>
        <scheme val="minor"/>
      </rPr>
      <t>OK.</t>
    </r>
    <r>
      <rPr>
        <sz val="10"/>
        <color theme="2" tint="-0.749961851863155"/>
        <rFont val="Calibri"/>
        <family val="2"/>
        <scheme val="minor"/>
      </rPr>
      <t xml:space="preserve"> </t>
    </r>
  </si>
  <si>
    <t>L’outil de suivi des factures est conçu pour conserver un historique des clients, des factures et des détails de facture, ce qui vous permet de stocker plusieurs factures sans avoir à créer plusieurs fichiers. Vous pouvez également utiliser l’outil de suivi des factures pour analyser vos données de facturation antérieures. Par exemple, vous pouvez afficher toutes les factures relatives à un client ou un projet spécifique, ou bien toutes les factures du mois dernier, de l’année dernière, etc.</t>
  </si>
  <si>
    <r>
      <t xml:space="preserve">Avant de commencer, jetez un coup d’œil aux exemples de données fournis. Dans la feuille </t>
    </r>
    <r>
      <rPr>
        <b/>
        <sz val="10"/>
        <color theme="2" tint="-0.749961851863155"/>
        <rFont val="Calibri"/>
        <family val="2"/>
        <scheme val="minor"/>
      </rPr>
      <t>Facture</t>
    </r>
    <r>
      <rPr>
        <sz val="10"/>
        <color theme="2" tint="-0.749961851863155"/>
        <rFont val="Calibri"/>
        <family val="2"/>
        <scheme val="minor"/>
      </rPr>
      <t xml:space="preserve"> du classeur, sélectionnez la cellule située à droite de</t>
    </r>
    <r>
      <rPr>
        <b/>
        <sz val="10"/>
        <color theme="2" tint="-0.749961851863155"/>
        <rFont val="Calibri"/>
        <family val="2"/>
        <scheme val="minor"/>
      </rPr>
      <t xml:space="preserve"> N° de facture</t>
    </r>
    <r>
      <rPr>
        <sz val="10"/>
        <color theme="2" tint="-0.749961851863155"/>
        <rFont val="Calibri"/>
        <family val="2"/>
        <scheme val="minor"/>
      </rPr>
      <t xml:space="preserve"> (cellule </t>
    </r>
    <r>
      <rPr>
        <b/>
        <sz val="10"/>
        <color theme="2" tint="-0.749961851863155"/>
        <rFont val="Calibri"/>
        <family val="2"/>
        <scheme val="minor"/>
      </rPr>
      <t>L8</t>
    </r>
    <r>
      <rPr>
        <sz val="10"/>
        <color theme="2" tint="-0.749961851863155"/>
        <rFont val="Calibri"/>
        <family val="2"/>
        <scheme val="minor"/>
      </rPr>
      <t xml:space="preserve">) et une liste déroulante s’affiche. Sélectionnez la flèche déroulante, puis un exemple de facture. Notez que l’ensemble des informations de la facture change automatiquement afin de refléter la facture sélectionnée. À présent, examinez les feuilles </t>
    </r>
    <r>
      <rPr>
        <b/>
        <sz val="10"/>
        <color theme="2" tint="-0.749961851863155"/>
        <rFont val="Calibri"/>
        <family val="2"/>
        <scheme val="minor"/>
      </rPr>
      <t>Clients</t>
    </r>
    <r>
      <rPr>
        <sz val="10"/>
        <color theme="2" tint="-0.749961851863155"/>
        <rFont val="Calibri"/>
        <family val="2"/>
        <scheme val="minor"/>
      </rPr>
      <t xml:space="preserve">, </t>
    </r>
    <r>
      <rPr>
        <b/>
        <sz val="10"/>
        <color theme="2" tint="-0.749961851863155"/>
        <rFont val="Calibri"/>
        <family val="2"/>
        <scheme val="minor"/>
      </rPr>
      <t>Factures - Principal</t>
    </r>
    <r>
      <rPr>
        <sz val="10"/>
        <color theme="2" tint="-0.749961851863155"/>
        <rFont val="Calibri"/>
        <family val="2"/>
        <scheme val="minor"/>
      </rPr>
      <t xml:space="preserve"> et </t>
    </r>
    <r>
      <rPr>
        <b/>
        <sz val="10"/>
        <color theme="2" tint="-0.749961851863155"/>
        <rFont val="Calibri"/>
        <family val="2"/>
        <scheme val="minor"/>
      </rPr>
      <t>Détails de la facture</t>
    </r>
    <r>
      <rPr>
        <sz val="10"/>
        <color theme="2" tint="-0.749961851863155"/>
        <rFont val="Calibri"/>
        <family val="2"/>
        <scheme val="minor"/>
      </rPr>
      <t xml:space="preserve"> du classeur. Chacune de ces feuilles fournit des informations à la facture et toutes les modifications apportées sont mises à jour automatiquement.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</si>
  <si>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factures, les entrées s’affichent en rouge pour signaler la duplication d’informations. </t>
    </r>
  </si>
  <si>
    <r>
      <t xml:space="preserve">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Cellules</t>
    </r>
    <r>
      <rPr>
        <sz val="10"/>
        <color theme="2" tint="-0.749961851863155"/>
        <rFont val="Calibri"/>
        <family val="2"/>
        <scheme val="minor"/>
      </rPr>
      <t xml:space="preserve"> , sélectionnez </t>
    </r>
    <r>
      <rPr>
        <b/>
        <sz val="10"/>
        <color theme="2" tint="-0.749961851863155"/>
        <rFont val="Calibri"/>
        <family val="2"/>
        <scheme val="minor"/>
      </rPr>
      <t>Insérer</t>
    </r>
    <r>
      <rPr>
        <sz val="10"/>
        <color theme="2" tint="-0.749961851863155"/>
        <rFont val="Calibri"/>
        <family val="2"/>
        <scheme val="minor"/>
      </rPr>
      <t xml:space="preserve"> , puis sélectionnez </t>
    </r>
    <r>
      <rPr>
        <b/>
        <sz val="10"/>
        <color theme="2" tint="-0.749961851863155"/>
        <rFont val="Calibri"/>
        <family val="2"/>
        <scheme val="minor"/>
      </rPr>
      <t>Lignes de tableau en haut</t>
    </r>
    <r>
      <rPr>
        <sz val="10"/>
        <color theme="2" tint="-0.749961851863155"/>
        <rFont val="Calibri"/>
        <family val="2"/>
        <scheme val="minor"/>
      </rPr>
      <t xml:space="preserve"> ou </t>
    </r>
    <r>
      <rPr>
        <b/>
        <sz val="10"/>
        <color theme="2" tint="-0.749961851863155"/>
        <rFont val="Calibri"/>
        <family val="2"/>
        <scheme val="minor"/>
      </rPr>
      <t>Lignes de tableau en dessous</t>
    </r>
    <r>
      <rPr>
        <sz val="10"/>
        <color theme="2" tint="-0.749961851863155"/>
        <rFont val="Calibri"/>
        <family val="2"/>
        <scheme val="minor"/>
      </rPr>
      <t xml:space="preserve">. </t>
    </r>
  </si>
  <si>
    <t>N° de société</t>
  </si>
  <si>
    <t>01 56 78 90 12</t>
  </si>
  <si>
    <t>01 90 12 34 56</t>
  </si>
  <si>
    <t>Date de Livraison</t>
  </si>
  <si>
    <t>Bordereau de Livraison</t>
  </si>
  <si>
    <t>Référence Client</t>
  </si>
  <si>
    <t>Arras</t>
  </si>
  <si>
    <t>Livré à</t>
  </si>
  <si>
    <t>Lille</t>
  </si>
  <si>
    <t>LIVRAISON</t>
  </si>
  <si>
    <t>Enlevé à</t>
  </si>
  <si>
    <t>Messagerie</t>
  </si>
  <si>
    <t>Dupond</t>
  </si>
  <si>
    <t>Martin</t>
  </si>
  <si>
    <t>346 Rue de la gare</t>
  </si>
  <si>
    <t>NORD</t>
  </si>
  <si>
    <t>59000</t>
  </si>
  <si>
    <t>0320212223</t>
  </si>
  <si>
    <t>Durand</t>
  </si>
  <si>
    <t>Pierre</t>
  </si>
  <si>
    <t>347 Rue de la gare</t>
  </si>
  <si>
    <t>AISNE</t>
  </si>
  <si>
    <t>02000</t>
  </si>
  <si>
    <t>0320212224</t>
  </si>
  <si>
    <t>SAINT QUENTIN</t>
  </si>
  <si>
    <t>3-456-2</t>
  </si>
  <si>
    <t>3-456-3</t>
  </si>
  <si>
    <t>3-456-4</t>
  </si>
  <si>
    <t>3-456-5</t>
  </si>
  <si>
    <t>3-456-6</t>
  </si>
  <si>
    <t>3-456-7</t>
  </si>
  <si>
    <t>3-456-8</t>
  </si>
  <si>
    <t>3-456-9</t>
  </si>
  <si>
    <t>3-456-10</t>
  </si>
  <si>
    <t>3-456-11</t>
  </si>
  <si>
    <t>3-456-12</t>
  </si>
  <si>
    <t>3-456-13</t>
  </si>
  <si>
    <t>3-456-14</t>
  </si>
  <si>
    <t>A</t>
  </si>
  <si>
    <t>B</t>
  </si>
  <si>
    <t>C</t>
  </si>
  <si>
    <t>D</t>
  </si>
  <si>
    <t>E</t>
  </si>
  <si>
    <t>F</t>
  </si>
  <si>
    <t>G</t>
  </si>
  <si>
    <t>H</t>
  </si>
  <si>
    <t>I</t>
  </si>
  <si>
    <t>J</t>
  </si>
  <si>
    <t>K</t>
  </si>
  <si>
    <t>AA</t>
  </si>
  <si>
    <t>BB</t>
  </si>
  <si>
    <t>CC</t>
  </si>
  <si>
    <t>DD</t>
  </si>
  <si>
    <t>EE</t>
  </si>
  <si>
    <t>FF</t>
  </si>
  <si>
    <t>GG</t>
  </si>
  <si>
    <t>HH</t>
  </si>
  <si>
    <t>II</t>
  </si>
  <si>
    <t>JJ</t>
  </si>
  <si>
    <t>KK</t>
  </si>
  <si>
    <t>LL</t>
  </si>
  <si>
    <t>MM</t>
  </si>
  <si>
    <t>Étiquettes de lignes</t>
  </si>
  <si>
    <t>Total général</t>
  </si>
  <si>
    <t>Somme de Total de la facture</t>
  </si>
  <si>
    <t>N° sociéte</t>
  </si>
  <si>
    <t>Tailspin Toys</t>
  </si>
  <si>
    <t>nom de la Société</t>
  </si>
  <si>
    <t>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</si>
</sst>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1" formatCode="_-* #,##0\ _€_-;\-* #,##0\ _€_-;_-* &quot;-&quot;\ _€_-;_-@_-"/>
    <numFmt numFmtId="44" formatCode="_-* #,##0.00\ &quot;€&quot;_-;\-* #,##0.00\ &quot;€&quot;_-;_-* &quot;-&quot;??\ &quot;€&quot;_-;_-@_-"/>
    <numFmt numFmtId="43" formatCode="_-* #,##0.00\ _€_-;\-* #,##0.00\ _€_-;_-* &quot;-&quot;??\ _€_-;_-@_-"/>
    <numFmt numFmtId="164" formatCode="@\ \ "/>
    <numFmt numFmtId="165" formatCode="&quot;$&quot;#,##0.00"/>
    <numFmt numFmtId="166" formatCode="00000"/>
    <numFmt numFmtId="167" formatCode="_)@\ \ "/>
    <numFmt numFmtId="168" formatCode="_)#;_)#;_)#;_)@"/>
    <numFmt numFmtId="169" formatCode="0.00%_)"/>
    <numFmt numFmtId="170" formatCode="_(&quot;$&quot;* #,##0.000_);_(&quot;$&quot;* \(#,##0.000\);_(&quot;$&quot;* &quot;-&quot;???_);_(@_)"/>
    <numFmt numFmtId="171" formatCode="#_)"/>
    <numFmt numFmtId="172" formatCode="#,##0.00\ &quot;€&quot;"/>
  </numFmts>
  <fonts count="40" x14ac:knownFonts="1">
    <font>
      <sz val="10"/>
      <color theme="4" tint="-0.24994659260841701"/>
      <name val="Calibri"/>
      <family val="2"/>
      <scheme val="minor"/>
    </font>
    <font>
      <b/>
      <sz val="10"/>
      <name val="Arial"/>
      <family val="2"/>
    </font>
    <font>
      <sz val="10"/>
      <name val="Calibri"/>
      <family val="2"/>
      <scheme val="minor"/>
    </font>
    <font>
      <b/>
      <sz val="10"/>
      <name val="Calibri"/>
      <family val="2"/>
      <scheme val="minor"/>
    </font>
    <font>
      <b/>
      <sz val="18"/>
      <name val="Arial"/>
      <family val="1"/>
      <scheme val="major"/>
    </font>
    <font>
      <sz val="8"/>
      <name val="Calibri"/>
      <family val="2"/>
      <scheme val="minor"/>
    </font>
    <font>
      <sz val="11"/>
      <name val="Calibri"/>
      <family val="1"/>
      <scheme val="minor"/>
    </font>
    <font>
      <sz val="9"/>
      <color theme="4" tint="-0.499984740745262"/>
      <name val="Calibri"/>
      <family val="2"/>
      <scheme val="minor"/>
    </font>
    <font>
      <sz val="9"/>
      <name val="Calibri"/>
      <family val="2"/>
      <scheme val="minor"/>
    </font>
    <font>
      <sz val="10"/>
      <color theme="4" tint="-0.249977111117893"/>
      <name val="Calibri"/>
      <family val="2"/>
      <scheme val="minor"/>
    </font>
    <font>
      <sz val="10"/>
      <color theme="2" tint="-0.249977111117893"/>
      <name val="Calibri"/>
      <family val="2"/>
      <scheme val="minor"/>
    </font>
    <font>
      <b/>
      <sz val="24"/>
      <name val="Calibri"/>
      <family val="2"/>
    </font>
    <font>
      <b/>
      <sz val="10"/>
      <name val="Calibri"/>
      <family val="2"/>
    </font>
    <font>
      <sz val="14"/>
      <color theme="4" tint="-0.24994659260841701"/>
      <name val="Calibri"/>
      <family val="2"/>
    </font>
    <font>
      <sz val="16"/>
      <color theme="4" tint="-0.24994659260841701"/>
      <name val="Calibri"/>
      <family val="2"/>
    </font>
    <font>
      <sz val="10"/>
      <color theme="4" tint="0.59999389629810485"/>
      <name val="Calibri"/>
      <family val="2"/>
    </font>
    <font>
      <b/>
      <sz val="24"/>
      <color theme="0"/>
      <name val="Calibri"/>
      <family val="2"/>
    </font>
    <font>
      <b/>
      <sz val="25"/>
      <color theme="0"/>
      <name val="Calibri"/>
      <family val="2"/>
      <scheme val="minor"/>
    </font>
    <font>
      <sz val="10"/>
      <color theme="2" tint="-0.749961851863155"/>
      <name val="Calibri"/>
      <family val="2"/>
      <scheme val="minor"/>
    </font>
    <font>
      <sz val="9"/>
      <color theme="4" tint="-0.499984740745262"/>
      <name val="Arial"/>
      <family val="2"/>
      <scheme val="major"/>
    </font>
    <font>
      <sz val="12"/>
      <color theme="4" tint="-0.499984740745262"/>
      <name val="Calibri"/>
      <family val="2"/>
      <scheme val="minor"/>
    </font>
    <font>
      <sz val="10"/>
      <color theme="3"/>
      <name val="Calibri"/>
      <family val="2"/>
      <scheme val="minor"/>
    </font>
    <font>
      <sz val="10"/>
      <color theme="4" tint="-0.24994659260841701"/>
      <name val="Calibri"/>
      <family val="2"/>
      <scheme val="minor"/>
    </font>
    <font>
      <sz val="10"/>
      <color theme="2" tint="-0.749992370372631"/>
      <name val="Calibri"/>
      <family val="2"/>
      <scheme val="minor"/>
    </font>
    <font>
      <sz val="16"/>
      <color theme="4" tint="-0.24994659260841701"/>
      <name val="Calibri"/>
      <family val="2"/>
      <scheme val="minor"/>
    </font>
    <font>
      <sz val="14"/>
      <color theme="4" tint="-0.24994659260841701"/>
      <name val="Calibri"/>
      <family val="2"/>
      <scheme val="minor"/>
    </font>
    <font>
      <b/>
      <sz val="10"/>
      <color theme="2" tint="-0.749961851863155"/>
      <name val="Calibri"/>
      <family val="2"/>
      <scheme val="minor"/>
    </font>
    <font>
      <i/>
      <sz val="10"/>
      <color theme="2" tint="-0.749961851863155"/>
      <name val="Calibri"/>
      <family val="2"/>
      <scheme val="minor"/>
    </font>
    <font>
      <sz val="10"/>
      <color rgb="FF3DAFA7"/>
      <name val="Calibri"/>
      <family val="2"/>
      <scheme val="minor"/>
    </font>
    <font>
      <b/>
      <sz val="10"/>
      <color rgb="FF3DAFA7"/>
      <name val="Calibri"/>
      <family val="2"/>
      <scheme val="minor"/>
    </font>
    <font>
      <b/>
      <i/>
      <sz val="10"/>
      <color theme="2" tint="-0.749961851863155"/>
      <name val="Calibri"/>
      <family val="2"/>
      <scheme val="minor"/>
    </font>
    <font>
      <b/>
      <i/>
      <strike/>
      <condense/>
      <extend/>
      <outline/>
      <shadow/>
      <sz val="10"/>
      <name val="Calibri"/>
      <family val="2"/>
      <scheme val="minor"/>
    </font>
    <font>
      <b/>
      <sz val="11"/>
      <name val="Calibri"/>
      <family val="2"/>
      <scheme val="minor"/>
    </font>
    <font>
      <b/>
      <sz val="11"/>
      <color theme="2" tint="-0.749961851863155"/>
      <name val="Calibri"/>
      <family val="2"/>
      <scheme val="minor"/>
    </font>
    <font>
      <b/>
      <sz val="11"/>
      <color theme="4" tint="-0.249977111117893"/>
      <name val="Calibri"/>
      <family val="2"/>
      <scheme val="minor"/>
    </font>
    <font>
      <sz val="12"/>
      <name val="Calibri"/>
      <family val="2"/>
      <scheme val="minor"/>
    </font>
    <font>
      <sz val="12"/>
      <color theme="4" tint="-0.499984740745262"/>
      <name val="Arial"/>
      <family val="2"/>
      <scheme val="major"/>
    </font>
    <font>
      <sz val="12"/>
      <color theme="2" tint="-0.749992370372631"/>
      <name val="Calibri"/>
      <family val="2"/>
      <scheme val="minor"/>
    </font>
    <font>
      <b/>
      <sz val="12"/>
      <color theme="2" tint="-0.749992370372631"/>
      <name val="Calibri"/>
      <family val="2"/>
      <scheme val="minor"/>
    </font>
    <font>
      <b/>
      <sz val="10"/>
      <color theme="4" tint="-0.249977111117893"/>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theme="4" tint="0.79998168889431442"/>
      </patternFill>
    </fill>
  </fills>
  <borders count="13">
    <border>
      <left/>
      <right/>
      <top/>
      <bottom/>
      <diagonal/>
    </border>
    <border>
      <left style="thin">
        <color theme="4"/>
      </left>
      <right style="thin">
        <color theme="4"/>
      </right>
      <top style="thin">
        <color theme="4"/>
      </top>
      <bottom style="thin">
        <color theme="4"/>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style="thin">
        <color theme="4"/>
      </left>
      <right style="thin">
        <color theme="4"/>
      </right>
      <top/>
      <bottom style="thin">
        <color theme="4"/>
      </bottom>
      <diagonal/>
    </border>
    <border>
      <left style="thin">
        <color theme="4"/>
      </left>
      <right/>
      <top/>
      <bottom style="thin">
        <color theme="4"/>
      </bottom>
      <diagonal/>
    </border>
    <border>
      <left style="thin">
        <color rgb="FF00B0F0"/>
      </left>
      <right style="thin">
        <color rgb="FF00B0F0"/>
      </right>
      <top style="thin">
        <color rgb="FF00B0F0"/>
      </top>
      <bottom style="thin">
        <color rgb="FF00B0F0"/>
      </bottom>
      <diagonal/>
    </border>
    <border>
      <left style="thin">
        <color theme="4" tint="0.59996337778862885"/>
      </left>
      <right style="thin">
        <color theme="4" tint="0.59996337778862885"/>
      </right>
      <top style="double">
        <color theme="4"/>
      </top>
      <bottom style="thin">
        <color theme="4" tint="0.59996337778862885"/>
      </bottom>
      <diagonal/>
    </border>
    <border>
      <left/>
      <right/>
      <top style="thin">
        <color theme="4" tint="0.59996337778862885"/>
      </top>
      <bottom/>
      <diagonal/>
    </border>
    <border>
      <left style="thin">
        <color theme="4" tint="0.59996337778862885"/>
      </left>
      <right/>
      <top style="thin">
        <color theme="4" tint="0.59996337778862885"/>
      </top>
      <bottom/>
      <diagonal/>
    </border>
    <border>
      <left style="thin">
        <color theme="4" tint="0.59996337778862885"/>
      </left>
      <right style="thin">
        <color theme="4" tint="0.59996337778862885"/>
      </right>
      <top style="thin">
        <color theme="4" tint="0.59996337778862885"/>
      </top>
      <bottom/>
      <diagonal/>
    </border>
    <border>
      <left style="thin">
        <color theme="4" tint="0.59996337778862885"/>
      </left>
      <right/>
      <top style="double">
        <color theme="4"/>
      </top>
      <bottom style="thin">
        <color theme="4" tint="0.59996337778862885"/>
      </bottom>
      <diagonal/>
    </border>
    <border>
      <left style="thin">
        <color theme="4" tint="0.59996337778862885"/>
      </left>
      <right/>
      <top/>
      <bottom/>
      <diagonal/>
    </border>
    <border>
      <left style="thin">
        <color theme="4" tint="0.59996337778862885"/>
      </left>
      <right style="thin">
        <color theme="4" tint="0.59996337778862885"/>
      </right>
      <top/>
      <bottom/>
      <diagonal/>
    </border>
  </borders>
  <cellStyleXfs count="6">
    <xf numFmtId="0" fontId="0" fillId="0" borderId="0">
      <alignment vertical="top" wrapText="1"/>
    </xf>
    <xf numFmtId="0" fontId="22" fillId="0" borderId="0" applyNumberFormat="0" applyFill="0" applyBorder="0" applyAlignment="0" applyProtection="0"/>
    <xf numFmtId="0" fontId="14" fillId="0" borderId="0" applyNumberFormat="0" applyFill="0" applyBorder="0" applyProtection="0">
      <alignment vertical="center"/>
    </xf>
    <xf numFmtId="0" fontId="13" fillId="0" borderId="0" applyNumberFormat="0" applyFill="0" applyBorder="0" applyAlignment="0" applyProtection="0"/>
    <xf numFmtId="9" fontId="2" fillId="0" borderId="0" applyFont="0" applyFill="0" applyBorder="0" applyAlignment="0" applyProtection="0"/>
    <xf numFmtId="0" fontId="22" fillId="0" borderId="0" applyNumberFormat="0" applyFill="0" applyBorder="0" applyAlignment="0" applyProtection="0">
      <alignment vertical="top" wrapText="1"/>
    </xf>
  </cellStyleXfs>
  <cellXfs count="156">
    <xf numFmtId="0" fontId="0" fillId="0" borderId="0" xfId="0">
      <alignment vertical="top" wrapText="1"/>
    </xf>
    <xf numFmtId="0" fontId="0" fillId="0" borderId="0" xfId="0" applyFont="1" applyProtection="1">
      <alignment vertical="top" wrapText="1"/>
    </xf>
    <xf numFmtId="0" fontId="0" fillId="0" borderId="0" xfId="0" applyFont="1" applyProtection="1">
      <alignment vertical="top" wrapText="1"/>
    </xf>
    <xf numFmtId="49" fontId="0" fillId="0" borderId="0" xfId="0" applyNumberFormat="1" applyFont="1" applyProtection="1">
      <alignment vertical="top" wrapText="1"/>
    </xf>
    <xf numFmtId="166" fontId="0" fillId="0" borderId="0" xfId="0" applyNumberFormat="1" applyFont="1" applyProtection="1">
      <alignment vertical="top" wrapText="1"/>
    </xf>
    <xf numFmtId="165" fontId="0" fillId="0" borderId="0" xfId="0" applyNumberFormat="1" applyFont="1" applyProtection="1">
      <alignment vertical="top" wrapText="1"/>
    </xf>
    <xf numFmtId="0" fontId="14" fillId="0" borderId="0" xfId="2" applyProtection="1">
      <alignment vertical="center"/>
    </xf>
    <xf numFmtId="0" fontId="6" fillId="0" borderId="0" xfId="0" applyFont="1" applyAlignment="1" applyProtection="1">
      <alignment vertical="center"/>
    </xf>
    <xf numFmtId="41" fontId="0" fillId="0" borderId="0" xfId="0" applyNumberFormat="1" applyFont="1" applyFill="1" applyBorder="1" applyProtection="1">
      <alignment vertical="top" wrapText="1"/>
    </xf>
    <xf numFmtId="0" fontId="0" fillId="0" borderId="0" xfId="0" applyNumberFormat="1" applyFont="1" applyFill="1" applyBorder="1" applyAlignment="1" applyProtection="1">
      <alignment horizontal="left" indent="1"/>
    </xf>
    <xf numFmtId="0" fontId="0" fillId="0" borderId="0" xfId="0" applyProtection="1">
      <alignment vertical="top" wrapText="1"/>
    </xf>
    <xf numFmtId="0" fontId="2" fillId="0" borderId="0" xfId="0" applyFont="1" applyProtection="1">
      <alignment vertical="top" wrapText="1"/>
    </xf>
    <xf numFmtId="0" fontId="2" fillId="0" borderId="0" xfId="0" applyFont="1" applyAlignment="1" applyProtection="1">
      <alignment vertical="center"/>
    </xf>
    <xf numFmtId="0" fontId="3" fillId="0" borderId="0" xfId="0" applyFont="1" applyAlignment="1" applyProtection="1"/>
    <xf numFmtId="0" fontId="2" fillId="0" borderId="0" xfId="0" applyFont="1" applyAlignment="1" applyProtection="1"/>
    <xf numFmtId="0" fontId="7" fillId="0" borderId="0" xfId="0" applyFont="1" applyProtection="1">
      <alignment vertical="top" wrapText="1"/>
    </xf>
    <xf numFmtId="0" fontId="8" fillId="0" borderId="0" xfId="0" applyFont="1" applyProtection="1">
      <alignment vertical="top" wrapText="1"/>
    </xf>
    <xf numFmtId="170" fontId="2" fillId="0" borderId="0" xfId="0" applyNumberFormat="1" applyFont="1" applyAlignment="1" applyProtection="1">
      <alignment vertical="center"/>
    </xf>
    <xf numFmtId="0" fontId="0" fillId="0" borderId="0" xfId="0" applyFont="1" applyFill="1" applyBorder="1" applyAlignment="1" applyProtection="1">
      <alignment vertical="center"/>
    </xf>
    <xf numFmtId="0" fontId="0" fillId="0" borderId="0" xfId="0" applyNumberFormat="1" applyFont="1" applyFill="1" applyBorder="1" applyAlignment="1" applyProtection="1">
      <alignment horizontal="left"/>
    </xf>
    <xf numFmtId="0" fontId="10" fillId="0" borderId="0" xfId="0" applyFont="1" applyAlignment="1">
      <alignment horizontal="right" vertical="top"/>
    </xf>
    <xf numFmtId="0" fontId="4" fillId="5" borderId="0" xfId="0" applyFont="1" applyFill="1" applyAlignment="1" applyProtection="1">
      <alignment vertical="center"/>
    </xf>
    <xf numFmtId="0" fontId="0" fillId="4" borderId="0" xfId="0" applyFill="1" applyProtection="1">
      <alignment vertical="top" wrapText="1"/>
    </xf>
    <xf numFmtId="0" fontId="15" fillId="4" borderId="0" xfId="0" applyFont="1" applyFill="1" applyProtection="1">
      <alignment vertical="top" wrapText="1"/>
    </xf>
    <xf numFmtId="0" fontId="2" fillId="4" borderId="0" xfId="0" applyFont="1" applyFill="1" applyProtection="1">
      <alignment vertical="top" wrapText="1"/>
    </xf>
    <xf numFmtId="0" fontId="2" fillId="5" borderId="0" xfId="0" applyFont="1" applyFill="1" applyProtection="1">
      <alignment vertical="top" wrapText="1"/>
    </xf>
    <xf numFmtId="0" fontId="5" fillId="4" borderId="0" xfId="0" applyFont="1" applyFill="1" applyAlignment="1" applyProtection="1">
      <alignment horizontal="left" indent="3"/>
    </xf>
    <xf numFmtId="0" fontId="5" fillId="4" borderId="0" xfId="0" applyFont="1" applyFill="1" applyAlignment="1" applyProtection="1">
      <alignment horizontal="right"/>
    </xf>
    <xf numFmtId="0" fontId="5" fillId="4" borderId="0" xfId="0" applyFont="1" applyFill="1" applyAlignment="1" applyProtection="1"/>
    <xf numFmtId="0" fontId="5" fillId="4" borderId="0" xfId="0" applyFont="1" applyFill="1" applyAlignment="1" applyProtection="1">
      <alignment horizontal="left" indent="2"/>
    </xf>
    <xf numFmtId="0" fontId="0" fillId="4" borderId="0" xfId="0" applyFill="1" applyAlignment="1" applyProtection="1">
      <alignment horizontal="left" vertical="top" wrapText="1" indent="1"/>
    </xf>
    <xf numFmtId="0" fontId="0" fillId="6" borderId="0" xfId="0" applyFill="1" applyAlignment="1" applyProtection="1">
      <alignment horizontal="left" vertical="top" wrapText="1" indent="1"/>
    </xf>
    <xf numFmtId="0" fontId="0" fillId="6" borderId="0" xfId="0" applyFill="1" applyProtection="1">
      <alignment vertical="top" wrapText="1"/>
    </xf>
    <xf numFmtId="0" fontId="5" fillId="4" borderId="0" xfId="0" applyFont="1" applyFill="1" applyAlignment="1" applyProtection="1">
      <alignment horizontal="left" vertical="center" indent="1"/>
    </xf>
    <xf numFmtId="0" fontId="5" fillId="4" borderId="0" xfId="0" applyFont="1" applyFill="1" applyAlignment="1" applyProtection="1">
      <alignment horizontal="left" indent="1"/>
    </xf>
    <xf numFmtId="0" fontId="19" fillId="0" borderId="0" xfId="0" applyFont="1" applyAlignment="1" applyProtection="1">
      <alignment horizontal="left" vertical="top"/>
    </xf>
    <xf numFmtId="0" fontId="2" fillId="0" borderId="0" xfId="0" applyFont="1" applyBorder="1" applyAlignment="1" applyProtection="1">
      <alignment horizontal="left" vertical="center"/>
    </xf>
    <xf numFmtId="164" fontId="2" fillId="0" borderId="1" xfId="0" applyNumberFormat="1" applyFont="1" applyFill="1" applyBorder="1" applyAlignment="1" applyProtection="1">
      <alignment horizontal="right" vertical="center"/>
    </xf>
    <xf numFmtId="169" fontId="2" fillId="0" borderId="1" xfId="0" applyNumberFormat="1" applyFont="1" applyFill="1" applyBorder="1" applyAlignment="1" applyProtection="1">
      <alignment horizontal="right" vertical="center"/>
    </xf>
    <xf numFmtId="43" fontId="2" fillId="2" borderId="1" xfId="0" applyNumberFormat="1" applyFont="1" applyFill="1" applyBorder="1" applyAlignment="1" applyProtection="1">
      <alignment horizontal="right" vertical="center"/>
    </xf>
    <xf numFmtId="0" fontId="2" fillId="0" borderId="0" xfId="0" applyFont="1" applyAlignment="1" applyProtection="1">
      <alignment horizontal="left" indent="7"/>
    </xf>
    <xf numFmtId="43" fontId="2" fillId="0" borderId="1" xfId="0" applyNumberFormat="1" applyFont="1" applyFill="1" applyBorder="1" applyAlignment="1" applyProtection="1">
      <alignment horizontal="right" vertical="center"/>
    </xf>
    <xf numFmtId="43" fontId="2" fillId="0" borderId="1" xfId="0" applyNumberFormat="1" applyFont="1" applyBorder="1" applyAlignment="1" applyProtection="1">
      <alignment horizontal="right" vertical="center"/>
    </xf>
    <xf numFmtId="164" fontId="3" fillId="4" borderId="1" xfId="0" applyNumberFormat="1" applyFont="1" applyFill="1" applyBorder="1" applyAlignment="1" applyProtection="1">
      <alignment horizontal="right" vertical="center"/>
    </xf>
    <xf numFmtId="0" fontId="22" fillId="0" borderId="0" xfId="0" applyFont="1">
      <alignment vertical="top" wrapText="1"/>
    </xf>
    <xf numFmtId="0" fontId="24" fillId="0" borderId="0" xfId="2" applyFont="1">
      <alignment vertical="center"/>
    </xf>
    <xf numFmtId="0" fontId="25" fillId="0" borderId="0" xfId="3" applyFont="1" applyAlignment="1">
      <alignment vertical="center"/>
    </xf>
    <xf numFmtId="0" fontId="18" fillId="0" borderId="0" xfId="0" quotePrefix="1" applyFont="1" applyAlignment="1">
      <alignment horizontal="left" vertical="top" wrapText="1" indent="1"/>
    </xf>
    <xf numFmtId="0" fontId="18" fillId="0" borderId="0" xfId="0" applyFont="1" applyAlignment="1">
      <alignment horizontal="left" vertical="top" wrapText="1" indent="1"/>
    </xf>
    <xf numFmtId="0" fontId="25" fillId="0" borderId="0" xfId="3" applyFont="1" applyAlignment="1">
      <alignment vertical="top"/>
    </xf>
    <xf numFmtId="0" fontId="18" fillId="0" borderId="0" xfId="0" applyFont="1">
      <alignment vertical="top" wrapText="1"/>
    </xf>
    <xf numFmtId="0" fontId="18" fillId="0" borderId="0" xfId="0" applyFont="1" applyAlignment="1">
      <alignment vertical="top"/>
    </xf>
    <xf numFmtId="0" fontId="23" fillId="0" borderId="0" xfId="0" applyFont="1">
      <alignment vertical="top" wrapText="1"/>
    </xf>
    <xf numFmtId="0" fontId="23" fillId="0" borderId="0" xfId="0" applyFont="1" applyAlignment="1">
      <alignment vertical="top" wrapText="1"/>
    </xf>
    <xf numFmtId="172" fontId="0" fillId="0" borderId="0" xfId="0" applyNumberFormat="1" applyFont="1" applyFill="1" applyBorder="1" applyProtection="1">
      <alignment vertical="top" wrapText="1"/>
    </xf>
    <xf numFmtId="172" fontId="9" fillId="0" borderId="2" xfId="0" applyNumberFormat="1" applyFont="1" applyFill="1" applyBorder="1" applyProtection="1">
      <alignment vertical="top" wrapText="1"/>
    </xf>
    <xf numFmtId="44" fontId="21" fillId="4" borderId="1" xfId="0" applyNumberFormat="1" applyFont="1" applyFill="1" applyBorder="1" applyAlignment="1" applyProtection="1">
      <alignment horizontal="right" vertical="center"/>
    </xf>
    <xf numFmtId="44" fontId="2" fillId="2" borderId="1" xfId="0" applyNumberFormat="1" applyFont="1" applyFill="1" applyBorder="1" applyAlignment="1" applyProtection="1">
      <alignment horizontal="right" vertical="center"/>
    </xf>
    <xf numFmtId="44" fontId="2" fillId="4" borderId="1" xfId="0" applyNumberFormat="1" applyFont="1" applyFill="1" applyBorder="1" applyAlignment="1" applyProtection="1">
      <alignment horizontal="right" vertical="center"/>
    </xf>
    <xf numFmtId="14" fontId="0" fillId="0" borderId="0" xfId="0" applyNumberFormat="1" applyFont="1" applyFill="1" applyBorder="1" applyAlignment="1" applyProtection="1">
      <alignment horizontal="left" indent="1"/>
    </xf>
    <xf numFmtId="0" fontId="32" fillId="0" borderId="0" xfId="0" applyFont="1" applyAlignment="1" applyProtection="1">
      <alignment horizontal="center" vertical="top" wrapText="1"/>
    </xf>
    <xf numFmtId="0" fontId="20" fillId="0" borderId="0" xfId="0" applyFont="1" applyBorder="1" applyAlignment="1" applyProtection="1">
      <alignment horizontal="left" vertical="center"/>
    </xf>
    <xf numFmtId="167" fontId="21" fillId="0" borderId="3" xfId="0" applyNumberFormat="1" applyFont="1" applyBorder="1" applyAlignment="1" applyProtection="1">
      <alignment horizontal="left" vertical="center"/>
    </xf>
    <xf numFmtId="14" fontId="21" fillId="0" borderId="3" xfId="0" applyNumberFormat="1" applyFont="1" applyBorder="1" applyAlignment="1" applyProtection="1">
      <alignment horizontal="center" vertical="center"/>
    </xf>
    <xf numFmtId="1" fontId="21" fillId="0" borderId="3" xfId="0" applyNumberFormat="1" applyFont="1" applyBorder="1" applyAlignment="1" applyProtection="1">
      <alignment horizontal="center" vertical="center"/>
    </xf>
    <xf numFmtId="0" fontId="21" fillId="0" borderId="3" xfId="0" applyNumberFormat="1" applyFont="1" applyBorder="1" applyAlignment="1" applyProtection="1">
      <alignment horizontal="center" vertical="center"/>
    </xf>
    <xf numFmtId="171" fontId="21" fillId="0" borderId="3" xfId="0" applyNumberFormat="1" applyFont="1" applyBorder="1" applyAlignment="1" applyProtection="1">
      <alignment horizontal="center" vertical="center"/>
    </xf>
    <xf numFmtId="171" fontId="21" fillId="0" borderId="3" xfId="0" applyNumberFormat="1" applyFont="1" applyBorder="1" applyAlignment="1" applyProtection="1">
      <alignment horizontal="right" vertical="center"/>
    </xf>
    <xf numFmtId="44" fontId="21" fillId="0" borderId="4" xfId="0" applyNumberFormat="1" applyFont="1" applyBorder="1" applyAlignment="1" applyProtection="1">
      <alignment horizontal="center" vertical="center"/>
    </xf>
    <xf numFmtId="44" fontId="21" fillId="4" borderId="3" xfId="0" applyNumberFormat="1" applyFont="1" applyFill="1" applyBorder="1" applyAlignment="1" applyProtection="1">
      <alignment horizontal="right" vertical="center"/>
    </xf>
    <xf numFmtId="0" fontId="33" fillId="0" borderId="5" xfId="0" applyFont="1" applyBorder="1" applyAlignment="1">
      <alignment horizontal="center" vertical="top" wrapText="1"/>
    </xf>
    <xf numFmtId="167" fontId="34" fillId="0" borderId="5" xfId="0" applyNumberFormat="1" applyFont="1" applyBorder="1" applyAlignment="1" applyProtection="1">
      <alignment horizontal="center" vertical="top" wrapText="1"/>
    </xf>
    <xf numFmtId="0" fontId="35" fillId="0" borderId="0" xfId="0" applyFont="1" applyAlignment="1" applyProtection="1">
      <alignment wrapText="1"/>
    </xf>
    <xf numFmtId="0" fontId="36" fillId="0" borderId="0" xfId="0" applyFont="1" applyAlignment="1" applyProtection="1">
      <alignment horizontal="left"/>
    </xf>
    <xf numFmtId="14" fontId="37" fillId="0" borderId="0" xfId="0" applyNumberFormat="1" applyFont="1" applyAlignment="1">
      <alignment horizontal="left" wrapText="1"/>
    </xf>
    <xf numFmtId="0" fontId="20" fillId="0" borderId="0" xfId="0" applyFont="1" applyAlignment="1" applyProtection="1">
      <alignment wrapText="1"/>
    </xf>
    <xf numFmtId="0" fontId="37" fillId="0" borderId="0" xfId="0" applyFont="1" applyAlignment="1">
      <alignment wrapText="1"/>
    </xf>
    <xf numFmtId="0" fontId="36" fillId="0" borderId="0" xfId="0" applyFont="1" applyAlignment="1" applyProtection="1">
      <alignment horizontal="right"/>
    </xf>
    <xf numFmtId="0" fontId="38" fillId="0" borderId="0" xfId="0" applyFont="1" applyAlignment="1" applyProtection="1">
      <alignment wrapText="1"/>
      <protection locked="0"/>
    </xf>
    <xf numFmtId="172" fontId="0" fillId="0" borderId="0" xfId="0" applyNumberFormat="1" applyFont="1" applyProtection="1">
      <alignment vertical="top" wrapText="1"/>
    </xf>
    <xf numFmtId="0" fontId="0" fillId="0" borderId="0" xfId="0" applyNumberFormat="1" applyFont="1" applyAlignment="1" applyProtection="1">
      <alignment horizontal="left" indent="1"/>
    </xf>
    <xf numFmtId="0" fontId="0" fillId="0" borderId="0" xfId="0" applyNumberFormat="1" applyFont="1" applyFill="1" applyAlignment="1" applyProtection="1">
      <alignment horizontal="left" indent="1"/>
    </xf>
    <xf numFmtId="41" fontId="0" fillId="0" borderId="0" xfId="0" applyNumberFormat="1" applyFont="1" applyProtection="1">
      <alignment vertical="top" wrapText="1"/>
    </xf>
    <xf numFmtId="14" fontId="0" fillId="0" borderId="0" xfId="0" applyNumberFormat="1" applyFont="1" applyAlignment="1" applyProtection="1">
      <alignment horizontal="left" indent="1"/>
    </xf>
    <xf numFmtId="0" fontId="31" fillId="0" borderId="6" xfId="0" applyFont="1" applyBorder="1">
      <alignment vertical="top" wrapText="1"/>
    </xf>
    <xf numFmtId="0" fontId="0" fillId="0" borderId="0" xfId="0" pivotButton="1">
      <alignment vertical="top" wrapText="1"/>
    </xf>
    <xf numFmtId="0" fontId="0" fillId="0" borderId="0" xfId="0" applyAlignment="1">
      <alignment horizontal="left" vertical="top" wrapText="1"/>
    </xf>
    <xf numFmtId="0" fontId="0" fillId="0" borderId="0" xfId="0" applyNumberFormat="1">
      <alignment vertical="top" wrapText="1"/>
    </xf>
    <xf numFmtId="0" fontId="0" fillId="0" borderId="0" xfId="0" applyAlignment="1">
      <alignment horizontal="left" vertical="top" wrapText="1" indent="1"/>
    </xf>
    <xf numFmtId="0" fontId="18" fillId="0" borderId="7" xfId="0" applyFont="1" applyBorder="1" applyAlignment="1">
      <alignment vertical="center"/>
    </xf>
    <xf numFmtId="167" fontId="9" fillId="7" borderId="8" xfId="0" applyNumberFormat="1" applyFont="1" applyFill="1" applyBorder="1">
      <alignment vertical="top" wrapText="1"/>
    </xf>
    <xf numFmtId="168" fontId="9" fillId="7" borderId="8" xfId="0" applyNumberFormat="1" applyFont="1" applyFill="1" applyBorder="1" applyAlignment="1">
      <alignment horizontal="left" vertical="center"/>
    </xf>
    <xf numFmtId="0" fontId="9" fillId="7" borderId="8" xfId="0" applyNumberFormat="1" applyFont="1" applyFill="1" applyBorder="1" applyAlignment="1">
      <alignment horizontal="left" vertical="center"/>
    </xf>
    <xf numFmtId="0" fontId="9" fillId="7" borderId="8" xfId="1" applyFont="1" applyFill="1" applyBorder="1" applyAlignment="1">
      <alignment vertical="top" wrapText="1"/>
    </xf>
    <xf numFmtId="0" fontId="9" fillId="7" borderId="9" xfId="0" applyNumberFormat="1" applyFont="1" applyFill="1" applyBorder="1" applyAlignment="1">
      <alignment horizontal="left" vertical="center"/>
    </xf>
    <xf numFmtId="167" fontId="9" fillId="0" borderId="8" xfId="0" applyNumberFormat="1" applyFont="1" applyBorder="1">
      <alignment vertical="top" wrapText="1"/>
    </xf>
    <xf numFmtId="168" fontId="9" fillId="0" borderId="8" xfId="0" applyNumberFormat="1" applyFont="1" applyBorder="1" applyAlignment="1">
      <alignment horizontal="left" vertical="center"/>
    </xf>
    <xf numFmtId="0" fontId="9" fillId="0" borderId="8" xfId="0" applyNumberFormat="1" applyFont="1" applyBorder="1" applyAlignment="1">
      <alignment horizontal="left" vertical="center"/>
    </xf>
    <xf numFmtId="0" fontId="9" fillId="0" borderId="8" xfId="1" applyFont="1" applyBorder="1" applyAlignment="1">
      <alignment vertical="top" wrapText="1"/>
    </xf>
    <xf numFmtId="0" fontId="9" fillId="0" borderId="9" xfId="0" applyNumberFormat="1" applyFont="1" applyBorder="1" applyAlignment="1">
      <alignment horizontal="left" vertical="center"/>
    </xf>
    <xf numFmtId="0" fontId="9" fillId="0" borderId="8" xfId="0" applyFont="1" applyBorder="1" applyAlignment="1">
      <alignment vertical="center"/>
    </xf>
    <xf numFmtId="0" fontId="39" fillId="0" borderId="10" xfId="0" applyFont="1" applyBorder="1">
      <alignment vertical="top" wrapText="1"/>
    </xf>
    <xf numFmtId="0" fontId="39" fillId="0" borderId="10" xfId="0" applyNumberFormat="1" applyFont="1" applyBorder="1" applyAlignment="1">
      <alignment vertical="center"/>
    </xf>
    <xf numFmtId="0" fontId="39" fillId="0" borderId="10" xfId="0" applyFont="1" applyBorder="1" applyAlignment="1">
      <alignment horizontal="left"/>
    </xf>
    <xf numFmtId="0" fontId="39" fillId="0" borderId="6" xfId="0" applyFont="1" applyBorder="1" applyAlignment="1">
      <alignment horizontal="left"/>
    </xf>
    <xf numFmtId="167" fontId="18" fillId="0" borderId="0" xfId="0" applyNumberFormat="1" applyFont="1" applyBorder="1" applyAlignment="1">
      <alignment vertical="center"/>
    </xf>
    <xf numFmtId="0" fontId="18" fillId="0" borderId="0" xfId="0" applyFont="1" applyBorder="1" applyAlignment="1">
      <alignment vertical="center"/>
    </xf>
    <xf numFmtId="167" fontId="9" fillId="0" borderId="11" xfId="0" applyNumberFormat="1" applyFont="1" applyBorder="1">
      <alignment vertical="top" wrapText="1"/>
    </xf>
    <xf numFmtId="168" fontId="9" fillId="0" borderId="11" xfId="0" applyNumberFormat="1" applyFont="1" applyBorder="1" applyAlignment="1">
      <alignment horizontal="left" vertical="center"/>
    </xf>
    <xf numFmtId="0" fontId="9" fillId="0" borderId="11" xfId="0" applyNumberFormat="1" applyFont="1" applyBorder="1" applyAlignment="1">
      <alignment horizontal="left" vertical="center"/>
    </xf>
    <xf numFmtId="0" fontId="9" fillId="0" borderId="11" xfId="1" applyFont="1" applyBorder="1" applyAlignment="1">
      <alignment vertical="top" wrapText="1"/>
    </xf>
    <xf numFmtId="0" fontId="9" fillId="0" borderId="12" xfId="0" applyNumberFormat="1" applyFont="1" applyBorder="1" applyAlignment="1">
      <alignment horizontal="left" vertical="center"/>
    </xf>
    <xf numFmtId="0" fontId="0" fillId="0" borderId="0" xfId="0" applyFont="1" applyAlignment="1" applyProtection="1">
      <alignment horizontal="center" vertical="top" wrapText="1"/>
    </xf>
    <xf numFmtId="0" fontId="14" fillId="0" borderId="0" xfId="2" applyAlignment="1" applyProtection="1">
      <alignment horizontal="center" vertical="center"/>
    </xf>
    <xf numFmtId="0" fontId="0" fillId="0" borderId="0" xfId="0" applyAlignment="1">
      <alignment horizontal="left" vertical="top" wrapText="1" indent="2"/>
    </xf>
    <xf numFmtId="0" fontId="18" fillId="0" borderId="7" xfId="0" applyFont="1" applyBorder="1" applyAlignment="1">
      <alignment horizontal="center" vertical="center"/>
    </xf>
    <xf numFmtId="165" fontId="18" fillId="0" borderId="7" xfId="0" applyNumberFormat="1" applyFont="1" applyBorder="1" applyAlignment="1">
      <alignment vertical="center"/>
    </xf>
    <xf numFmtId="168" fontId="9" fillId="7" borderId="8" xfId="0" applyNumberFormat="1" applyFont="1" applyFill="1" applyBorder="1" applyAlignment="1">
      <alignment horizontal="center" vertical="center"/>
    </xf>
    <xf numFmtId="14" fontId="9" fillId="7" borderId="8" xfId="0" applyNumberFormat="1" applyFont="1" applyFill="1" applyBorder="1" applyAlignment="1">
      <alignment horizontal="center" vertical="center"/>
    </xf>
    <xf numFmtId="10" fontId="0" fillId="7" borderId="8" xfId="4" applyNumberFormat="1" applyFont="1" applyFill="1" applyBorder="1" applyAlignment="1">
      <alignment vertical="top" wrapText="1"/>
    </xf>
    <xf numFmtId="172" fontId="9" fillId="7" borderId="8" xfId="0" applyNumberFormat="1" applyFont="1" applyFill="1" applyBorder="1">
      <alignment vertical="top" wrapText="1"/>
    </xf>
    <xf numFmtId="168" fontId="9" fillId="7" borderId="9" xfId="0" applyNumberFormat="1" applyFont="1" applyFill="1" applyBorder="1">
      <alignment vertical="top" wrapText="1"/>
    </xf>
    <xf numFmtId="168" fontId="9" fillId="0" borderId="8" xfId="0" applyNumberFormat="1" applyFont="1" applyBorder="1" applyAlignment="1">
      <alignment horizontal="center" vertical="center"/>
    </xf>
    <xf numFmtId="14" fontId="9" fillId="0" borderId="8" xfId="0" applyNumberFormat="1" applyFont="1" applyBorder="1" applyAlignment="1">
      <alignment horizontal="center" vertical="center"/>
    </xf>
    <xf numFmtId="10" fontId="0" fillId="0" borderId="8" xfId="4" applyNumberFormat="1" applyFont="1" applyBorder="1" applyAlignment="1">
      <alignment vertical="top" wrapText="1"/>
    </xf>
    <xf numFmtId="172" fontId="9" fillId="0" borderId="8" xfId="0" applyNumberFormat="1" applyFont="1" applyBorder="1">
      <alignment vertical="top" wrapText="1"/>
    </xf>
    <xf numFmtId="168" fontId="9" fillId="0" borderId="9" xfId="0" applyNumberFormat="1" applyFont="1" applyBorder="1">
      <alignment vertical="top" wrapText="1"/>
    </xf>
    <xf numFmtId="0" fontId="9" fillId="7" borderId="8" xfId="0" applyFont="1" applyFill="1" applyBorder="1" applyAlignment="1">
      <alignment vertical="center"/>
    </xf>
    <xf numFmtId="165" fontId="9" fillId="7" borderId="8" xfId="0" applyNumberFormat="1" applyFont="1" applyFill="1" applyBorder="1">
      <alignment vertical="top" wrapText="1"/>
    </xf>
    <xf numFmtId="165" fontId="9" fillId="0" borderId="8" xfId="0" applyNumberFormat="1" applyFont="1" applyBorder="1">
      <alignment vertical="top" wrapText="1"/>
    </xf>
    <xf numFmtId="0" fontId="9" fillId="7" borderId="8" xfId="0" applyFont="1" applyFill="1" applyBorder="1" applyAlignment="1">
      <alignment horizontal="left" vertical="center"/>
    </xf>
    <xf numFmtId="0" fontId="39" fillId="0" borderId="10" xfId="0" applyFont="1" applyBorder="1" applyAlignment="1">
      <alignment horizontal="left" vertical="center"/>
    </xf>
    <xf numFmtId="0" fontId="39" fillId="0" borderId="10" xfId="0" applyFont="1" applyBorder="1" applyAlignment="1">
      <alignment horizontal="center" vertical="center"/>
    </xf>
    <xf numFmtId="0" fontId="31" fillId="0" borderId="10" xfId="0" applyFont="1" applyBorder="1" applyAlignment="1">
      <alignment horizontal="center" vertical="center"/>
    </xf>
    <xf numFmtId="0" fontId="31" fillId="0" borderId="10" xfId="0" applyFont="1" applyBorder="1" applyAlignment="1">
      <alignment horizontal="left" vertical="center"/>
    </xf>
    <xf numFmtId="0" fontId="31" fillId="0" borderId="10" xfId="0" applyNumberFormat="1" applyFont="1" applyBorder="1" applyAlignment="1">
      <alignment vertical="center" wrapText="1"/>
    </xf>
    <xf numFmtId="172" fontId="39" fillId="0" borderId="10" xfId="0" applyNumberFormat="1" applyFont="1" applyBorder="1">
      <alignment vertical="top" wrapText="1"/>
    </xf>
    <xf numFmtId="167" fontId="0" fillId="0" borderId="0" xfId="0" applyNumberFormat="1" applyFont="1" applyProtection="1">
      <alignment vertical="top" wrapText="1"/>
    </xf>
    <xf numFmtId="0" fontId="9" fillId="7" borderId="9" xfId="1" applyFont="1" applyFill="1" applyBorder="1" applyAlignment="1">
      <alignment vertical="top" wrapText="1"/>
    </xf>
    <xf numFmtId="0" fontId="9" fillId="0" borderId="9" xfId="1" applyFont="1" applyBorder="1" applyAlignment="1">
      <alignment vertical="top" wrapText="1"/>
    </xf>
    <xf numFmtId="0" fontId="16" fillId="5" borderId="0" xfId="0" applyFont="1" applyFill="1" applyAlignment="1" applyProtection="1">
      <alignment horizontal="left" vertical="center" indent="2"/>
    </xf>
    <xf numFmtId="0" fontId="11" fillId="5" borderId="0" xfId="0" applyFont="1" applyFill="1" applyAlignment="1" applyProtection="1">
      <alignment horizontal="left" vertical="center" indent="2"/>
    </xf>
    <xf numFmtId="0" fontId="18" fillId="0" borderId="0" xfId="0" applyFont="1">
      <alignment vertical="top" wrapText="1"/>
    </xf>
    <xf numFmtId="0" fontId="24" fillId="0" borderId="0" xfId="2" applyFont="1">
      <alignment vertical="center"/>
    </xf>
    <xf numFmtId="0" fontId="18" fillId="0" borderId="0" xfId="0" applyFont="1" applyAlignment="1">
      <alignment horizontal="left" vertical="top" wrapText="1" indent="1"/>
    </xf>
    <xf numFmtId="0" fontId="28" fillId="0" borderId="0" xfId="0" quotePrefix="1" applyFont="1" applyAlignment="1">
      <alignment horizontal="left" vertical="top" wrapText="1" indent="1"/>
    </xf>
    <xf numFmtId="0" fontId="18" fillId="0" borderId="0" xfId="0" quotePrefix="1" applyFont="1" applyAlignment="1">
      <alignment horizontal="left" vertical="top" wrapText="1" indent="5"/>
    </xf>
    <xf numFmtId="0" fontId="37" fillId="0" borderId="0" xfId="0" applyFont="1" applyAlignment="1">
      <alignment wrapText="1"/>
    </xf>
    <xf numFmtId="0" fontId="17" fillId="5" borderId="0" xfId="0" applyFont="1" applyFill="1" applyAlignment="1" applyProtection="1">
      <alignment horizontal="left" vertical="center" indent="2"/>
    </xf>
    <xf numFmtId="0" fontId="5" fillId="4" borderId="0" xfId="0" applyFont="1" applyFill="1" applyAlignment="1" applyProtection="1">
      <alignment horizontal="left" vertical="center" indent="2"/>
    </xf>
    <xf numFmtId="0" fontId="5" fillId="4" borderId="0" xfId="0" applyFont="1" applyFill="1" applyAlignment="1" applyProtection="1">
      <alignment horizontal="left" vertical="center" indent="3"/>
    </xf>
    <xf numFmtId="0" fontId="5" fillId="4" borderId="0" xfId="0" applyFont="1" applyFill="1" applyAlignment="1" applyProtection="1">
      <alignment horizontal="left" vertical="center"/>
    </xf>
    <xf numFmtId="0" fontId="0" fillId="3" borderId="0" xfId="0" applyFont="1" applyFill="1" applyAlignment="1" applyProtection="1">
      <alignment horizontal="left" vertical="top" indent="1"/>
    </xf>
    <xf numFmtId="0" fontId="2" fillId="3" borderId="0" xfId="0" applyFont="1" applyFill="1" applyAlignment="1" applyProtection="1">
      <alignment horizontal="left" vertical="top" indent="1"/>
    </xf>
    <xf numFmtId="0" fontId="2" fillId="3" borderId="0" xfId="0" applyFont="1" applyFill="1" applyAlignment="1" applyProtection="1">
      <alignment horizontal="left" indent="1"/>
    </xf>
    <xf numFmtId="0" fontId="37" fillId="0" borderId="0" xfId="0" applyFont="1" applyAlignment="1">
      <alignment horizontal="left" wrapText="1"/>
    </xf>
  </cellXfs>
  <cellStyles count="6">
    <cellStyle name="Lien hypertexte" xfId="1" builtinId="8" customBuiltin="1"/>
    <cellStyle name="Lien hypertexte visité" xfId="5" builtinId="9" customBuiltin="1"/>
    <cellStyle name="Normal" xfId="0" builtinId="0" customBuiltin="1"/>
    <cellStyle name="Pourcentage" xfId="4" builtinId="5"/>
    <cellStyle name="Titre 1" xfId="2" builtinId="16" customBuiltin="1"/>
    <cellStyle name="Titre 2" xfId="3" builtinId="17" customBuiltin="1"/>
  </cellStyles>
  <dxfs count="58">
    <dxf>
      <font>
        <b/>
        <i/>
        <strike/>
        <condense/>
        <extend/>
        <outline/>
        <shadow/>
        <u val="none"/>
        <vertAlign val="baseline"/>
        <sz val="10"/>
        <color theme="4" tint="-0.249977111117893"/>
        <name val="Calibri"/>
        <scheme val="minor"/>
      </font>
      <numFmt numFmtId="172" formatCode="#,##0.00\ &quot;€&quot;"/>
      <border diagonalUp="0" diagonalDown="0" outline="0">
        <left style="thin">
          <color theme="4" tint="0.59996337778862885"/>
        </left>
        <right style="thin">
          <color theme="4" tint="0.59996337778862885"/>
        </right>
        <top style="thin">
          <color theme="4" tint="0.59996337778862885"/>
        </top>
        <bottom style="thin">
          <color theme="4" tint="0.59996337778862885"/>
        </bottom>
      </border>
    </dxf>
    <dxf>
      <numFmt numFmtId="172" formatCode="#,##0.00\ &quot;€&quot;"/>
    </dxf>
    <dxf>
      <numFmt numFmtId="172" formatCode="#,##0.00\ &quot;€&quot;"/>
    </dxf>
    <dxf>
      <numFmt numFmtId="33" formatCode="_-* #,##0\ _€_-;\-* #,##0\ _€_-;_-* &quot;-&quot;\ _€_-;_-@_-"/>
    </dxf>
    <dxf>
      <font>
        <b val="0"/>
        <i val="0"/>
        <strike val="0"/>
        <condense val="0"/>
        <extend val="0"/>
        <outline val="0"/>
        <shadow val="0"/>
        <u val="none"/>
        <vertAlign val="baseline"/>
        <sz val="10"/>
        <color theme="4" tint="-0.2499465926084170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font>
        <b val="0"/>
        <i val="0"/>
        <strike val="0"/>
        <condense val="0"/>
        <extend val="0"/>
        <outline val="0"/>
        <shadow val="0"/>
        <u val="none"/>
        <vertAlign val="baseline"/>
        <sz val="10"/>
        <color theme="4" tint="-0.2499465926084170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font>
        <b val="0"/>
        <i val="0"/>
        <strike val="0"/>
        <condense val="0"/>
        <extend val="0"/>
        <outline val="0"/>
        <shadow val="0"/>
        <u val="none"/>
        <vertAlign val="baseline"/>
        <sz val="10"/>
        <color theme="4" tint="-0.2499465926084170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font>
        <b val="0"/>
        <i val="0"/>
        <strike val="0"/>
        <condense val="0"/>
        <extend val="0"/>
        <outline val="0"/>
        <shadow val="0"/>
        <u val="none"/>
        <vertAlign val="baseline"/>
        <sz val="10"/>
        <color theme="4" tint="-0.2499465926084170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numFmt numFmtId="0" formatCode="General"/>
      <alignment horizontal="left" vertical="bottom" textRotation="0" wrapText="0" indent="1" justifyLastLine="0" shrinkToFit="0" readingOrder="0"/>
    </dxf>
    <dxf>
      <numFmt numFmtId="0" formatCode="General"/>
      <alignment horizontal="left" vertical="bottom" textRotation="0" wrapText="0" relativeIndent="1" justifyLastLine="0" shrinkToFit="0" readingOrder="0"/>
    </dxf>
    <dxf>
      <numFmt numFmtId="0" formatCode="General"/>
      <alignment horizontal="left" vertical="bottom" textRotation="0" wrapText="0" relativeIndent="1" justifyLastLine="0" shrinkToFit="0" readingOrder="0"/>
    </dxf>
    <dxf>
      <font>
        <strike/>
        <outline/>
        <shadow/>
        <u val="none"/>
        <vertAlign val="baseline"/>
        <sz val="10"/>
        <color auto="1"/>
        <name val="Calibri"/>
        <scheme val="minor"/>
      </font>
      <alignment horizontal="general" vertical="center" textRotation="0" wrapText="0" indent="0" justifyLastLine="0" shrinkToFit="0" readingOrder="0"/>
    </dxf>
    <dxf>
      <font>
        <color rgb="FFFF0000"/>
      </font>
    </dxf>
    <dxf>
      <font>
        <color rgb="FFFF0000"/>
      </font>
    </dxf>
    <dxf>
      <border outline="0">
        <top style="thin">
          <color theme="4" tint="0.59996337778862885"/>
        </top>
        <bottom style="thin">
          <color theme="4" tint="0.59996337778862885"/>
        </bottom>
      </border>
    </dxf>
    <dxf>
      <font>
        <b val="0"/>
        <i val="0"/>
        <strike val="0"/>
        <condense val="0"/>
        <extend val="0"/>
        <outline val="0"/>
        <shadow val="0"/>
        <u val="none"/>
        <vertAlign val="baseline"/>
        <sz val="10"/>
        <color theme="2" tint="-0.749961851863155"/>
        <name val="Calibri"/>
        <family val="2"/>
        <scheme val="minor"/>
      </font>
      <alignment horizontal="general" vertical="center" textRotation="0" wrapText="0" indent="0" justifyLastLine="0" shrinkToFit="0" readingOrder="0"/>
    </dxf>
    <dxf>
      <font>
        <color rgb="FFFF0000"/>
      </font>
    </dxf>
    <dxf>
      <font>
        <color rgb="FFFF0000"/>
      </font>
    </dxf>
    <dxf>
      <fill>
        <patternFill>
          <bgColor theme="4" tint="0.39994506668294322"/>
        </patternFill>
      </fill>
    </dxf>
    <dxf>
      <fill>
        <patternFill>
          <bgColor theme="4" tint="0.59996337778862885"/>
        </patternFill>
      </fill>
    </dxf>
    <dxf>
      <fill>
        <patternFill>
          <bgColor theme="4" tint="0.59996337778862885"/>
        </patternFill>
      </fill>
    </dxf>
    <dxf>
      <fill>
        <patternFill>
          <bgColor theme="4" tint="0.39994506668294322"/>
        </patternFill>
      </fill>
    </dxf>
    <dxf>
      <fill>
        <patternFill>
          <bgColor theme="4" tint="0.79998168889431442"/>
        </patternFill>
      </fill>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s>
  <tableStyles count="5" defaultTableStyle="Sales Invoice Table" defaultPivotStyle="PivotStyleLight16">
    <tableStyle name="Sales Invoice Table" pivot="0" count="7" xr9:uid="{00000000-0011-0000-FFFF-FFFF00000000}">
      <tableStyleElement type="wholeTable" dxfId="57"/>
      <tableStyleElement type="headerRow" dxfId="56"/>
      <tableStyleElement type="totalRow" dxfId="55"/>
      <tableStyleElement type="firstColumn" dxfId="54"/>
      <tableStyleElement type="lastColumn" dxfId="53"/>
      <tableStyleElement type="firstRowStripe" dxfId="52"/>
      <tableStyleElement type="firstColumnStripe" dxfId="51"/>
    </tableStyle>
    <tableStyle name="Sales Invoice Table 2" pivot="0" count="7" xr9:uid="{00000000-0011-0000-FFFF-FFFF01000000}">
      <tableStyleElement type="wholeTable" dxfId="50"/>
      <tableStyleElement type="headerRow" dxfId="49"/>
      <tableStyleElement type="totalRow" dxfId="48"/>
      <tableStyleElement type="firstColumn" dxfId="47"/>
      <tableStyleElement type="lastColumn" dxfId="46"/>
      <tableStyleElement type="firstRowStripe" dxfId="45"/>
      <tableStyleElement type="firstColumnStripe" dxfId="44"/>
    </tableStyle>
    <tableStyle name="Sales Invoice Table 3" pivot="0" count="7" xr9:uid="{00000000-0011-0000-FFFF-FFFF02000000}">
      <tableStyleElement type="wholeTable" dxfId="43"/>
      <tableStyleElement type="headerRow" dxfId="42"/>
      <tableStyleElement type="totalRow" dxfId="41"/>
      <tableStyleElement type="firstColumn" dxfId="40"/>
      <tableStyleElement type="lastColumn" dxfId="39"/>
      <tableStyleElement type="firstRowStripe" dxfId="38"/>
      <tableStyleElement type="firstColumnStripe" dxfId="37"/>
    </tableStyle>
    <tableStyle name="Sales Invoice Table 4" pivot="0" count="7" xr9:uid="{00000000-0011-0000-FFFF-FFFF03000000}">
      <tableStyleElement type="wholeTable" dxfId="36"/>
      <tableStyleElement type="headerRow" dxfId="35"/>
      <tableStyleElement type="totalRow" dxfId="34"/>
      <tableStyleElement type="firstColumn" dxfId="33"/>
      <tableStyleElement type="lastColumn" dxfId="32"/>
      <tableStyleElement type="firstRowStripe" dxfId="31"/>
      <tableStyleElement type="firstColumnStripe" dxfId="30"/>
    </tableStyle>
    <tableStyle name="Sales Invoice Table 5" pivot="0" count="7" xr9:uid="{00000000-0011-0000-FFFF-FFFF04000000}">
      <tableStyleElement type="wholeTable" dxfId="29"/>
      <tableStyleElement type="headerRow" dxfId="28"/>
      <tableStyleElement type="totalRow" dxfId="27"/>
      <tableStyleElement type="firstColumn" dxfId="26"/>
      <tableStyleElement type="lastColumn" dxfId="25"/>
      <tableStyleElement type="firstRowStripe" dxfId="24"/>
      <tableStyleElement type="firstColumnStripe" dxfId="2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3DAFA7"/>
      <color rgb="FFBFE9E6"/>
      <color rgb="FFC5D1D7"/>
      <color rgb="FF00A79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13" Type="http://schemas.openxmlformats.org/officeDocument/2006/relationships/sharedStrings" Target="sharedStrings.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powerPivotData" Target="model/item.data"/><Relationship Id="rId10" Type="http://schemas.openxmlformats.org/officeDocument/2006/relationships/theme" Target="theme/theme1.xml"/><Relationship Id="rId19" Type="http://schemas.openxmlformats.org/officeDocument/2006/relationships/customXml" Target="../customXml/item3.xml"/><Relationship Id="rId4" Type="http://schemas.openxmlformats.org/officeDocument/2006/relationships/worksheet" Target="worksheets/sheet4.xml"/><Relationship Id="rId9" Type="http://schemas.microsoft.com/office/2011/relationships/timelineCache" Target="timelineCaches/timelineCache1.xml"/><Relationship Id="rId14" Type="http://schemas.openxmlformats.org/officeDocument/2006/relationships/sheetMetadata" Target="metadata.xml"/><Relationship Id="rId22" Type="http://schemas.openxmlformats.org/officeDocument/2006/relationships/customXml" Target="../customXml/item6.xml"/></Relationships>
</file>

<file path=xl/drawings/drawing1.xml><?xml version="1.0" encoding="utf-8"?>
<xdr:wsDr xmlns:xdr="http://schemas.openxmlformats.org/drawingml/2006/spreadsheetDrawing" xmlns:a="http://schemas.openxmlformats.org/drawingml/2006/main">
  <xdr:twoCellAnchor>
    <xdr:from>
      <xdr:col>0</xdr:col>
      <xdr:colOff>133350</xdr:colOff>
      <xdr:row>43</xdr:row>
      <xdr:rowOff>47625</xdr:rowOff>
    </xdr:from>
    <xdr:to>
      <xdr:col>7</xdr:col>
      <xdr:colOff>1314450</xdr:colOff>
      <xdr:row>44</xdr:row>
      <xdr:rowOff>21717</xdr:rowOff>
    </xdr:to>
    <xdr:grpSp>
      <xdr:nvGrpSpPr>
        <xdr:cNvPr id="16" name="Groupe d’illustrations de pied de page" descr="&quot;&quot;" title="Footer artwork">
          <a:extLst>
            <a:ext uri="{FF2B5EF4-FFF2-40B4-BE49-F238E27FC236}">
              <a16:creationId xmlns:a16="http://schemas.microsoft.com/office/drawing/2014/main" id="{00000000-0008-0000-0000-000010000000}"/>
            </a:ext>
          </a:extLst>
        </xdr:cNvPr>
        <xdr:cNvGrpSpPr/>
      </xdr:nvGrpSpPr>
      <xdr:grpSpPr>
        <a:xfrm>
          <a:off x="133350" y="16954500"/>
          <a:ext cx="9429750" cy="164592"/>
          <a:chOff x="142875" y="104775"/>
          <a:chExt cx="6914767" cy="164465"/>
        </a:xfrm>
      </xdr:grpSpPr>
      <xdr:sp macro="" textlink="">
        <xdr:nvSpPr>
          <xdr:cNvPr id="17" name="Rectangle 16" title="Short Footer Graphic">
            <a:extLst>
              <a:ext uri="{FF2B5EF4-FFF2-40B4-BE49-F238E27FC236}">
                <a16:creationId xmlns:a16="http://schemas.microsoft.com/office/drawing/2014/main" id="{00000000-0008-0000-0000-000011000000}"/>
              </a:ext>
            </a:extLst>
          </xdr:cNvPr>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18" name="Group 17">
            <a:extLst>
              <a:ext uri="{FF2B5EF4-FFF2-40B4-BE49-F238E27FC236}">
                <a16:creationId xmlns:a16="http://schemas.microsoft.com/office/drawing/2014/main" id="{00000000-0008-0000-0000-000012000000}"/>
              </a:ext>
            </a:extLst>
          </xdr:cNvPr>
          <xdr:cNvGrpSpPr/>
        </xdr:nvGrpSpPr>
        <xdr:grpSpPr>
          <a:xfrm>
            <a:off x="4848240" y="104775"/>
            <a:ext cx="2199877" cy="164465"/>
            <a:chOff x="10584358" y="200025"/>
            <a:chExt cx="3749040" cy="164465"/>
          </a:xfrm>
        </xdr:grpSpPr>
        <xdr:sp macro="" textlink="">
          <xdr:nvSpPr>
            <xdr:cNvPr id="19" name="Rectangle 18">
              <a:extLst>
                <a:ext uri="{FF2B5EF4-FFF2-40B4-BE49-F238E27FC236}">
                  <a16:creationId xmlns:a16="http://schemas.microsoft.com/office/drawing/2014/main" id="{00000000-0008-0000-0000-000013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0" name="Rectangle 19">
              <a:extLst>
                <a:ext uri="{FF2B5EF4-FFF2-40B4-BE49-F238E27FC236}">
                  <a16:creationId xmlns:a16="http://schemas.microsoft.com/office/drawing/2014/main" id="{00000000-0008-0000-0000-000014000000}"/>
                </a:ext>
              </a:extLst>
            </xdr:cNvPr>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 name="Rectangle 20">
              <a:extLst>
                <a:ext uri="{FF2B5EF4-FFF2-40B4-BE49-F238E27FC236}">
                  <a16:creationId xmlns:a16="http://schemas.microsoft.com/office/drawing/2014/main" id="{00000000-0008-0000-0000-000015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 name="Rectangle 21">
              <a:extLst>
                <a:ext uri="{FF2B5EF4-FFF2-40B4-BE49-F238E27FC236}">
                  <a16:creationId xmlns:a16="http://schemas.microsoft.com/office/drawing/2014/main" id="{00000000-0008-0000-0000-000016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 name="Rectangle 22">
              <a:extLst>
                <a:ext uri="{FF2B5EF4-FFF2-40B4-BE49-F238E27FC236}">
                  <a16:creationId xmlns:a16="http://schemas.microsoft.com/office/drawing/2014/main" id="{00000000-0008-0000-0000-000017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390525</xdr:colOff>
      <xdr:row>7</xdr:row>
      <xdr:rowOff>47625</xdr:rowOff>
    </xdr:from>
    <xdr:to>
      <xdr:col>11</xdr:col>
      <xdr:colOff>581024</xdr:colOff>
      <xdr:row>9</xdr:row>
      <xdr:rowOff>133351</xdr:rowOff>
    </xdr:to>
    <xdr:sp macro="" textlink="">
      <xdr:nvSpPr>
        <xdr:cNvPr id="9" name="Data Entry Note" descr="Click here to select an Invoice No from the drop down list.&#10;" title="Note d’entrée de données">
          <a:extLst>
            <a:ext uri="{FF2B5EF4-FFF2-40B4-BE49-F238E27FC236}">
              <a16:creationId xmlns:a16="http://schemas.microsoft.com/office/drawing/2014/main" id="{00000000-0008-0000-0100-000009000000}"/>
            </a:ext>
          </a:extLst>
        </xdr:cNvPr>
        <xdr:cNvSpPr/>
      </xdr:nvSpPr>
      <xdr:spPr bwMode="auto">
        <a:xfrm>
          <a:off x="9439275" y="1524000"/>
          <a:ext cx="1238249" cy="733426"/>
        </a:xfrm>
        <a:prstGeom prst="wedgeRectCallout">
          <a:avLst>
            <a:gd name="adj1" fmla="val -64619"/>
            <a:gd name="adj2" fmla="val -21645"/>
          </a:avLst>
        </a:prstGeom>
        <a:solidFill>
          <a:schemeClr val="accent1">
            <a:lumMod val="75000"/>
          </a:schemeClr>
        </a:solidFill>
        <a:ln>
          <a:headEnd type="none" w="med" len="med"/>
          <a:tailEnd type="none" w="med" len="med"/>
        </a:ln>
        <a:extLst/>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a:r>
            <a:rPr lang="en-US" sz="900">
              <a:solidFill>
                <a:schemeClr val="bg1"/>
              </a:solidFill>
              <a:latin typeface="+mj-lt"/>
            </a:rPr>
            <a:t>Cliquez ici pour sélectionner un numéro de facture dans la liste déroulante.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95250</xdr:rowOff>
    </xdr:from>
    <xdr:to>
      <xdr:col>10</xdr:col>
      <xdr:colOff>1008461</xdr:colOff>
      <xdr:row>0</xdr:row>
      <xdr:rowOff>259715</xdr:rowOff>
    </xdr:to>
    <xdr:grpSp>
      <xdr:nvGrpSpPr>
        <xdr:cNvPr id="48" name="Groupe d’illustrations d’en-tête" descr="&quot;&quot;" title="Illustration d’en-tête">
          <a:extLst>
            <a:ext uri="{FF2B5EF4-FFF2-40B4-BE49-F238E27FC236}">
              <a16:creationId xmlns:a16="http://schemas.microsoft.com/office/drawing/2014/main" id="{00000000-0008-0000-0200-000030000000}"/>
            </a:ext>
          </a:extLst>
        </xdr:cNvPr>
        <xdr:cNvGrpSpPr/>
      </xdr:nvGrpSpPr>
      <xdr:grpSpPr>
        <a:xfrm>
          <a:off x="142875" y="95250"/>
          <a:ext cx="12724211" cy="164465"/>
          <a:chOff x="171449" y="152400"/>
          <a:chExt cx="13657124" cy="164465"/>
        </a:xfrm>
      </xdr:grpSpPr>
      <xdr:sp macro="" textlink="">
        <xdr:nvSpPr>
          <xdr:cNvPr id="39" name="Rectangle 38" title="Short Footer Graphic">
            <a:extLst>
              <a:ext uri="{FF2B5EF4-FFF2-40B4-BE49-F238E27FC236}">
                <a16:creationId xmlns:a16="http://schemas.microsoft.com/office/drawing/2014/main" id="{00000000-0008-0000-0200-000027000000}"/>
              </a:ext>
            </a:extLst>
          </xdr:cNvPr>
          <xdr:cNvSpPr/>
        </xdr:nvSpPr>
        <xdr:spPr>
          <a:xfrm>
            <a:off x="171449" y="152400"/>
            <a:ext cx="987552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46" name="Group 45">
            <a:extLst>
              <a:ext uri="{FF2B5EF4-FFF2-40B4-BE49-F238E27FC236}">
                <a16:creationId xmlns:a16="http://schemas.microsoft.com/office/drawing/2014/main" id="{00000000-0008-0000-0200-00002E000000}"/>
              </a:ext>
            </a:extLst>
          </xdr:cNvPr>
          <xdr:cNvGrpSpPr/>
        </xdr:nvGrpSpPr>
        <xdr:grpSpPr>
          <a:xfrm>
            <a:off x="10079532" y="152400"/>
            <a:ext cx="3749041" cy="164465"/>
            <a:chOff x="10584357" y="200025"/>
            <a:chExt cx="3749041" cy="164465"/>
          </a:xfrm>
        </xdr:grpSpPr>
        <xdr:sp macro="" textlink="">
          <xdr:nvSpPr>
            <xdr:cNvPr id="40" name="Rectangle 39">
              <a:extLst>
                <a:ext uri="{FF2B5EF4-FFF2-40B4-BE49-F238E27FC236}">
                  <a16:creationId xmlns:a16="http://schemas.microsoft.com/office/drawing/2014/main" id="{00000000-0008-0000-0200-000028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1" name="Rectangle 40">
              <a:extLst>
                <a:ext uri="{FF2B5EF4-FFF2-40B4-BE49-F238E27FC236}">
                  <a16:creationId xmlns:a16="http://schemas.microsoft.com/office/drawing/2014/main" id="{00000000-0008-0000-0200-000029000000}"/>
                </a:ext>
              </a:extLst>
            </xdr:cNvPr>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2" name="Rectangle 41">
              <a:extLst>
                <a:ext uri="{FF2B5EF4-FFF2-40B4-BE49-F238E27FC236}">
                  <a16:creationId xmlns:a16="http://schemas.microsoft.com/office/drawing/2014/main" id="{00000000-0008-0000-0200-00002A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3" name="Rectangle 42">
              <a:extLst>
                <a:ext uri="{FF2B5EF4-FFF2-40B4-BE49-F238E27FC236}">
                  <a16:creationId xmlns:a16="http://schemas.microsoft.com/office/drawing/2014/main" id="{00000000-0008-0000-0200-00002B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4" name="Rectangle 43">
              <a:extLst>
                <a:ext uri="{FF2B5EF4-FFF2-40B4-BE49-F238E27FC236}">
                  <a16:creationId xmlns:a16="http://schemas.microsoft.com/office/drawing/2014/main" id="{00000000-0008-0000-0200-00002C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1</xdr:row>
      <xdr:rowOff>66675</xdr:rowOff>
    </xdr:from>
    <xdr:to>
      <xdr:col>8</xdr:col>
      <xdr:colOff>285750</xdr:colOff>
      <xdr:row>7</xdr:row>
      <xdr:rowOff>142875</xdr:rowOff>
    </xdr:to>
    <mc:AlternateContent xmlns:mc="http://schemas.openxmlformats.org/markup-compatibility/2006" xmlns:tsle="http://schemas.microsoft.com/office/drawing/2012/timeslicer">
      <mc:Choice Requires="tsle">
        <xdr:graphicFrame macro="">
          <xdr:nvGraphicFramePr>
            <xdr:cNvPr id="2" name="Date de la facture">
              <a:extLst>
                <a:ext uri="{FF2B5EF4-FFF2-40B4-BE49-F238E27FC236}">
                  <a16:creationId xmlns:a16="http://schemas.microsoft.com/office/drawing/2014/main" id="{BB9D692E-B5E0-49F9-A5EF-F3FD44B5E2AB}"/>
                </a:ext>
              </a:extLst>
            </xdr:cNvPr>
            <xdr:cNvGraphicFramePr/>
          </xdr:nvGraphicFramePr>
          <xdr:xfrm>
            <a:off x="0" y="0"/>
            <a:ext cx="0" cy="0"/>
          </xdr:xfrm>
          <a:graphic>
            <a:graphicData uri="http://schemas.microsoft.com/office/drawing/2012/timeslicer">
              <tsle:timeslicer name="Date de la facture"/>
            </a:graphicData>
          </a:graphic>
        </xdr:graphicFrame>
      </mc:Choice>
      <mc:Fallback xmlns="">
        <xdr:sp macro="" textlink="">
          <xdr:nvSpPr>
            <xdr:cNvPr id="0" name=""/>
            <xdr:cNvSpPr>
              <a:spLocks noTextEdit="1"/>
            </xdr:cNvSpPr>
          </xdr:nvSpPr>
          <xdr:spPr>
            <a:xfrm>
              <a:off x="3248025" y="228600"/>
              <a:ext cx="3333750" cy="1371600"/>
            </a:xfrm>
            <a:prstGeom prst="rect">
              <a:avLst/>
            </a:prstGeom>
            <a:solidFill>
              <a:prstClr val="white"/>
            </a:solidFill>
            <a:ln w="1">
              <a:solidFill>
                <a:prstClr val="green"/>
              </a:solidFill>
            </a:ln>
          </xdr:spPr>
          <xdr:txBody>
            <a:bodyPr vertOverflow="clip" horzOverflow="clip"/>
            <a:lstStyle/>
            <a:p>
              <a:r>
                <a:rPr lang="fr-BE" sz="1100"/>
                <a:t>Chronologie : fonctionne dans Excel 2013 ou version ultérieure. Ne pas déplacer ou redimensionner.</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95250</xdr:rowOff>
    </xdr:from>
    <xdr:to>
      <xdr:col>12</xdr:col>
      <xdr:colOff>181</xdr:colOff>
      <xdr:row>0</xdr:row>
      <xdr:rowOff>259715</xdr:rowOff>
    </xdr:to>
    <xdr:grpSp>
      <xdr:nvGrpSpPr>
        <xdr:cNvPr id="11" name="Groupe d’illustrations d’en-tête" descr="&quot;&quot;" title="Illustration d’en-tête">
          <a:extLst>
            <a:ext uri="{FF2B5EF4-FFF2-40B4-BE49-F238E27FC236}">
              <a16:creationId xmlns:a16="http://schemas.microsoft.com/office/drawing/2014/main" id="{00000000-0008-0000-0300-00000B000000}"/>
            </a:ext>
          </a:extLst>
        </xdr:cNvPr>
        <xdr:cNvGrpSpPr/>
      </xdr:nvGrpSpPr>
      <xdr:grpSpPr>
        <a:xfrm>
          <a:off x="142875" y="95250"/>
          <a:ext cx="11601631" cy="164465"/>
          <a:chOff x="142875" y="85725"/>
          <a:chExt cx="7705905" cy="164465"/>
        </a:xfrm>
      </xdr:grpSpPr>
      <xdr:sp macro="" textlink="">
        <xdr:nvSpPr>
          <xdr:cNvPr id="4" name="Rectangle 3" title="Short Footer Graphic">
            <a:extLst>
              <a:ext uri="{FF2B5EF4-FFF2-40B4-BE49-F238E27FC236}">
                <a16:creationId xmlns:a16="http://schemas.microsoft.com/office/drawing/2014/main" id="{00000000-0008-0000-0300-000004000000}"/>
              </a:ext>
            </a:extLst>
          </xdr:cNvPr>
          <xdr:cNvSpPr/>
        </xdr:nvSpPr>
        <xdr:spPr>
          <a:xfrm>
            <a:off x="142875" y="85725"/>
            <a:ext cx="512064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a:extLst>
              <a:ext uri="{FF2B5EF4-FFF2-40B4-BE49-F238E27FC236}">
                <a16:creationId xmlns:a16="http://schemas.microsoft.com/office/drawing/2014/main" id="{00000000-0008-0000-0300-000005000000}"/>
              </a:ext>
            </a:extLst>
          </xdr:cNvPr>
          <xdr:cNvGrpSpPr/>
        </xdr:nvGrpSpPr>
        <xdr:grpSpPr>
          <a:xfrm>
            <a:off x="5288459" y="85725"/>
            <a:ext cx="2560321" cy="164465"/>
            <a:chOff x="10584357" y="200025"/>
            <a:chExt cx="3749041" cy="164465"/>
          </a:xfrm>
        </xdr:grpSpPr>
        <xdr:sp macro="" textlink="">
          <xdr:nvSpPr>
            <xdr:cNvPr id="6" name="Rectangle 5">
              <a:extLst>
                <a:ext uri="{FF2B5EF4-FFF2-40B4-BE49-F238E27FC236}">
                  <a16:creationId xmlns:a16="http://schemas.microsoft.com/office/drawing/2014/main" id="{00000000-0008-0000-0300-000006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a:extLst>
                <a:ext uri="{FF2B5EF4-FFF2-40B4-BE49-F238E27FC236}">
                  <a16:creationId xmlns:a16="http://schemas.microsoft.com/office/drawing/2014/main" id="{00000000-0008-0000-0300-000007000000}"/>
                </a:ext>
              </a:extLst>
            </xdr:cNvPr>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a:extLst>
                <a:ext uri="{FF2B5EF4-FFF2-40B4-BE49-F238E27FC236}">
                  <a16:creationId xmlns:a16="http://schemas.microsoft.com/office/drawing/2014/main" id="{00000000-0008-0000-0300-000008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a:extLst>
                <a:ext uri="{FF2B5EF4-FFF2-40B4-BE49-F238E27FC236}">
                  <a16:creationId xmlns:a16="http://schemas.microsoft.com/office/drawing/2014/main" id="{00000000-0008-0000-0300-000009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a:extLst>
                <a:ext uri="{FF2B5EF4-FFF2-40B4-BE49-F238E27FC236}">
                  <a16:creationId xmlns:a16="http://schemas.microsoft.com/office/drawing/2014/main" id="{00000000-0008-0000-0300-00000A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twoCellAnchor>
    <xdr:from>
      <xdr:col>5</xdr:col>
      <xdr:colOff>676275</xdr:colOff>
      <xdr:row>19</xdr:row>
      <xdr:rowOff>171450</xdr:rowOff>
    </xdr:from>
    <xdr:to>
      <xdr:col>12</xdr:col>
      <xdr:colOff>304800</xdr:colOff>
      <xdr:row>23</xdr:row>
      <xdr:rowOff>123825</xdr:rowOff>
    </xdr:to>
    <xdr:sp macro="" textlink="">
      <xdr:nvSpPr>
        <xdr:cNvPr id="2" name="ZoneTexte 1">
          <a:extLst>
            <a:ext uri="{FF2B5EF4-FFF2-40B4-BE49-F238E27FC236}">
              <a16:creationId xmlns:a16="http://schemas.microsoft.com/office/drawing/2014/main" id="{3968816A-6F41-4338-A0C5-8858E557B707}"/>
            </a:ext>
          </a:extLst>
        </xdr:cNvPr>
        <xdr:cNvSpPr txBox="1"/>
      </xdr:nvSpPr>
      <xdr:spPr>
        <a:xfrm>
          <a:off x="3209925" y="5019675"/>
          <a:ext cx="7315200"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Je voudrais ajouter une feuille de calcul qui me donnerait le chiffre d'affaire total pour l’année.</a:t>
          </a:r>
          <a:br>
            <a:rPr lang="fr-BE"/>
          </a:br>
          <a:r>
            <a:rPr lang="fr-BE"/>
            <a:t>Un simple tableau avec le numéro, le nom du client ; son CA annuel et le total de tous les clients</a:t>
          </a:r>
          <a:br>
            <a:rPr lang="fr-BE"/>
          </a:br>
          <a:r>
            <a:rPr lang="fr-BE"/>
            <a:t>Comme le fichier fonctionne par numéro de facture, je n’ai pas réussi à contourner le problème </a:t>
          </a:r>
          <a:endParaRPr lang="fr-BE"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95251</xdr:rowOff>
    </xdr:from>
    <xdr:to>
      <xdr:col>12</xdr:col>
      <xdr:colOff>8763</xdr:colOff>
      <xdr:row>0</xdr:row>
      <xdr:rowOff>259843</xdr:rowOff>
    </xdr:to>
    <xdr:grpSp>
      <xdr:nvGrpSpPr>
        <xdr:cNvPr id="12" name="Groupe d’illustrations d’en-tête" descr="&quot;&quot;" title="Illustration d’en-tête">
          <a:extLst>
            <a:ext uri="{FF2B5EF4-FFF2-40B4-BE49-F238E27FC236}">
              <a16:creationId xmlns:a16="http://schemas.microsoft.com/office/drawing/2014/main" id="{00000000-0008-0000-0400-00000C000000}"/>
            </a:ext>
          </a:extLst>
        </xdr:cNvPr>
        <xdr:cNvGrpSpPr/>
      </xdr:nvGrpSpPr>
      <xdr:grpSpPr>
        <a:xfrm>
          <a:off x="142875" y="95251"/>
          <a:ext cx="11905488" cy="164592"/>
          <a:chOff x="142875" y="104775"/>
          <a:chExt cx="6914767" cy="164465"/>
        </a:xfrm>
      </xdr:grpSpPr>
      <xdr:sp macro="" textlink="">
        <xdr:nvSpPr>
          <xdr:cNvPr id="4" name="Rectangle 3" title="Short Footer Graphic">
            <a:extLst>
              <a:ext uri="{FF2B5EF4-FFF2-40B4-BE49-F238E27FC236}">
                <a16:creationId xmlns:a16="http://schemas.microsoft.com/office/drawing/2014/main" id="{00000000-0008-0000-0400-000004000000}"/>
              </a:ext>
            </a:extLst>
          </xdr:cNvPr>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a:extLst>
              <a:ext uri="{FF2B5EF4-FFF2-40B4-BE49-F238E27FC236}">
                <a16:creationId xmlns:a16="http://schemas.microsoft.com/office/drawing/2014/main" id="{00000000-0008-0000-0400-000005000000}"/>
              </a:ext>
            </a:extLst>
          </xdr:cNvPr>
          <xdr:cNvGrpSpPr/>
        </xdr:nvGrpSpPr>
        <xdr:grpSpPr>
          <a:xfrm>
            <a:off x="4848240" y="104775"/>
            <a:ext cx="2199877" cy="164465"/>
            <a:chOff x="10584358" y="200025"/>
            <a:chExt cx="3749040" cy="164465"/>
          </a:xfrm>
        </xdr:grpSpPr>
        <xdr:sp macro="" textlink="">
          <xdr:nvSpPr>
            <xdr:cNvPr id="6" name="Rectangle 5">
              <a:extLst>
                <a:ext uri="{FF2B5EF4-FFF2-40B4-BE49-F238E27FC236}">
                  <a16:creationId xmlns:a16="http://schemas.microsoft.com/office/drawing/2014/main" id="{00000000-0008-0000-0400-000006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a:extLst>
                <a:ext uri="{FF2B5EF4-FFF2-40B4-BE49-F238E27FC236}">
                  <a16:creationId xmlns:a16="http://schemas.microsoft.com/office/drawing/2014/main" id="{00000000-0008-0000-0400-000007000000}"/>
                </a:ext>
              </a:extLst>
            </xdr:cNvPr>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a:extLst>
                <a:ext uri="{FF2B5EF4-FFF2-40B4-BE49-F238E27FC236}">
                  <a16:creationId xmlns:a16="http://schemas.microsoft.com/office/drawing/2014/main" id="{00000000-0008-0000-0400-000008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a:extLst>
                <a:ext uri="{FF2B5EF4-FFF2-40B4-BE49-F238E27FC236}">
                  <a16:creationId xmlns:a16="http://schemas.microsoft.com/office/drawing/2014/main" id="{00000000-0008-0000-0400-000009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a:extLst>
                <a:ext uri="{FF2B5EF4-FFF2-40B4-BE49-F238E27FC236}">
                  <a16:creationId xmlns:a16="http://schemas.microsoft.com/office/drawing/2014/main" id="{00000000-0008-0000-0400-00000A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eur" refreshedDate="43460.036360416663" backgroundQuery="1" createdVersion="6" refreshedVersion="6" minRefreshableVersion="3" recordCount="0" supportSubquery="1" supportAdvancedDrill="1" xr:uid="{040628FC-7FD2-4E42-8F55-1F14B8305DCD}">
  <cacheSource type="external" connectionId="1"/>
  <cacheFields count="6">
    <cacheField name="[Plage].[N° sociéte].[N° sociéte]" caption="N° sociéte" numFmtId="0" hierarchy="23" level="1">
      <sharedItems containsSemiMixedTypes="0" containsNonDate="0" containsString="0"/>
    </cacheField>
    <cacheField name="[Measures].[Somme de Total de la facture 2]" caption="Somme de Total de la facture 2" numFmtId="0" hierarchy="69" level="32767"/>
    <cacheField name="[Plage].[nom de la Société].[nom de la Société]" caption="nom de la Société" numFmtId="0" hierarchy="22" level="1">
      <sharedItems count="3">
        <s v="Dupond"/>
        <s v="Durand"/>
        <s v="Tailspin Toys"/>
      </sharedItems>
    </cacheField>
    <cacheField name="[Plage].[N° de facture].[N° de facture]" caption="N° de facture" numFmtId="0" hierarchy="21" level="1">
      <sharedItems count="14">
        <s v="3-456-4"/>
        <s v="3-456-5"/>
        <s v="3-456-6"/>
        <s v="3-456-11"/>
        <s v="3-456-12"/>
        <s v="3-456-13"/>
        <s v="3-456-14"/>
        <s v="3-456-1"/>
        <s v="3-456-10"/>
        <s v="3-456-2"/>
        <s v="3-456-3"/>
        <s v="3-456-7"/>
        <s v="3-456-8"/>
        <s v="3-456-9"/>
      </sharedItems>
    </cacheField>
    <cacheField name="[Plage].[Date de la facture].[Date de la facture]" caption="Date de la facture" numFmtId="0" hierarchy="24" level="1">
      <sharedItems containsSemiMixedTypes="0" containsNonDate="0" containsString="0"/>
    </cacheField>
    <cacheField name="[Tableau4].[Département].[Département]" caption="Département" numFmtId="0" hierarchy="56" level="1">
      <sharedItems count="3">
        <s v="NORD"/>
        <s v="AISNE"/>
        <s v="RHÔNE"/>
      </sharedItems>
    </cacheField>
  </cacheFields>
  <cacheHierarchies count="70">
    <cacheHierarchy uniqueName="[Détailsfacture].[Description]" caption="Description" attribute="1" defaultMemberUniqueName="[Détailsfacture].[Description].[All]" allUniqueName="[Détailsfacture].[Description].[All]" dimensionUniqueName="[Détailsfacture]" displayFolder="" count="0" memberValueDatatype="130" unbalanced="0"/>
    <cacheHierarchy uniqueName="[Détailsfacture].[N° de facture]" caption="N° de facture" attribute="1" defaultMemberUniqueName="[Détailsfacture].[N° de facture].[All]" allUniqueName="[Détailsfacture].[N° de facture].[All]" dimensionUniqueName="[Détailsfacture]" displayFolder="" count="0" memberValueDatatype="130" unbalanced="0"/>
    <cacheHierarchy uniqueName="[Détailsfacture].[Date de Livraison]" caption="Date de Livraison" attribute="1" time="1" defaultMemberUniqueName="[Détailsfacture].[Date de Livraison].[All]" allUniqueName="[Détailsfacture].[Date de Livraison].[All]" dimensionUniqueName="[Détailsfacture]" displayFolder="" count="0" memberValueDatatype="7" unbalanced="0"/>
    <cacheHierarchy uniqueName="[Détailsfacture].[Bordereau de Livraison]" caption="Bordereau de Livraison" attribute="1" defaultMemberUniqueName="[Détailsfacture].[Bordereau de Livraison].[All]" allUniqueName="[Détailsfacture].[Bordereau de Livraison].[All]" dimensionUniqueName="[Détailsfacture]" displayFolder="" count="0" memberValueDatatype="20" unbalanced="0"/>
    <cacheHierarchy uniqueName="[Détailsfacture].[Référence Client]" caption="Référence Client" attribute="1" defaultMemberUniqueName="[Détailsfacture].[Référence Client].[All]" allUniqueName="[Détailsfacture].[Référence Client].[All]" dimensionUniqueName="[Détailsfacture]" displayFolder="" count="0" memberValueDatatype="20" unbalanced="0"/>
    <cacheHierarchy uniqueName="[Détailsfacture].[Enlevé à]" caption="Enlevé à" attribute="1" defaultMemberUniqueName="[Détailsfacture].[Enlevé à].[All]" allUniqueName="[Détailsfacture].[Enlevé à].[All]" dimensionUniqueName="[Détailsfacture]" displayFolder="" count="0" memberValueDatatype="130" unbalanced="0"/>
    <cacheHierarchy uniqueName="[Détailsfacture].[Livré à]" caption="Livré à" attribute="1" defaultMemberUniqueName="[Détailsfacture].[Livré à].[All]" allUniqueName="[Détailsfacture].[Livré à].[All]" dimensionUniqueName="[Détailsfacture]" displayFolder="" count="0" memberValueDatatype="130" unbalanced="0"/>
    <cacheHierarchy uniqueName="[Détailsfacture].[Quantité]" caption="Quantité" attribute="1" defaultMemberUniqueName="[Détailsfacture].[Quantité].[All]" allUniqueName="[Détailsfacture].[Quantité].[All]" dimensionUniqueName="[Détailsfacture]" displayFolder="" count="0" memberValueDatatype="20" unbalanced="0"/>
    <cacheHierarchy uniqueName="[Détailsfacture].[Prix unitaire]" caption="Prix unitaire" attribute="1" defaultMemberUniqueName="[Détailsfacture].[Prix unitaire].[All]" allUniqueName="[Détailsfacture].[Prix unitaire].[All]" dimensionUniqueName="[Détailsfacture]" displayFolder="" count="0" memberValueDatatype="20" unbalanced="0"/>
    <cacheHierarchy uniqueName="[Détailsfacture].[Remise]" caption="Remise" attribute="1" defaultMemberUniqueName="[Détailsfacture].[Remise].[All]" allUniqueName="[Détailsfacture].[Remise].[All]" dimensionUniqueName="[Détailsfacture]" displayFolder="" count="0" memberValueDatatype="20" unbalanced="0"/>
    <cacheHierarchy uniqueName="[Détailsfacture].[Total]" caption="Total" attribute="1" defaultMemberUniqueName="[Détailsfacture].[Total].[All]" allUniqueName="[Détailsfacture].[Total].[All]" dimensionUniqueName="[Détailsfacture]" displayFolder="" count="0" memberValueDatatype="20" unbalanced="0"/>
    <cacheHierarchy uniqueName="[FacturesPrincipal].[N° de facture]" caption="N° de facture" attribute="1" defaultMemberUniqueName="[FacturesPrincipal].[N° de facture].[All]" allUniqueName="[FacturesPrincipal].[N° de facture].[All]" dimensionUniqueName="[FacturesPrincipal]" displayFolder="" count="0" memberValueDatatype="130" unbalanced="0"/>
    <cacheHierarchy uniqueName="[FacturesPrincipal].[Société]" caption="Société" attribute="1" defaultMemberUniqueName="[FacturesPrincipal].[Société].[All]" allUniqueName="[FacturesPrincipal].[Société].[All]" dimensionUniqueName="[FacturesPrincipal]" displayFolder="" count="0" memberValueDatatype="130" unbalanced="0"/>
    <cacheHierarchy uniqueName="[FacturesPrincipal].[Date de la facture]" caption="Date de la facture" attribute="1" time="1" defaultMemberUniqueName="[FacturesPrincipal].[Date de la facture].[All]" allUniqueName="[FacturesPrincipal].[Date de la facture].[All]" dimensionUniqueName="[FacturesPrincipal]" displayFolder="" count="0" memberValueDatatype="7" unbalanced="0"/>
    <cacheHierarchy uniqueName="[FacturesPrincipal].[Description du projet]" caption="Description du projet" attribute="1" defaultMemberUniqueName="[FacturesPrincipal].[Description du projet].[All]" allUniqueName="[FacturesPrincipal].[Description du projet].[All]" dimensionUniqueName="[FacturesPrincipal]" displayFolder="" count="0" memberValueDatatype="130" unbalanced="0"/>
    <cacheHierarchy uniqueName="[FacturesPrincipal].[Taux T.V.A.]" caption="Taux T.V.A." attribute="1" defaultMemberUniqueName="[FacturesPrincipal].[Taux T.V.A.].[All]" allUniqueName="[FacturesPrincipal].[Taux T.V.A.].[All]" dimensionUniqueName="[FacturesPrincipal]" displayFolder="" count="0" memberValueDatatype="5" unbalanced="0"/>
    <cacheHierarchy uniqueName="[FacturesPrincipal].[Autre]" caption="Autre" attribute="1" defaultMemberUniqueName="[FacturesPrincipal].[Autre].[All]" allUniqueName="[FacturesPrincipal].[Autre].[All]" dimensionUniqueName="[FacturesPrincipal]" displayFolder="" count="0" memberValueDatatype="20" unbalanced="0"/>
    <cacheHierarchy uniqueName="[FacturesPrincipal].[Dépôt]" caption="Dépôt" attribute="1" defaultMemberUniqueName="[FacturesPrincipal].[Dépôt].[All]" allUniqueName="[FacturesPrincipal].[Dépôt].[All]" dimensionUniqueName="[FacturesPrincipal]" displayFolder="" count="0" memberValueDatatype="20" unbalanced="0"/>
    <cacheHierarchy uniqueName="[FacturesPrincipal].[Total des détails]" caption="Total des détails" attribute="1" defaultMemberUniqueName="[FacturesPrincipal].[Total des détails].[All]" allUniqueName="[FacturesPrincipal].[Total des détails].[All]" dimensionUniqueName="[FacturesPrincipal]" displayFolder="" count="0" memberValueDatatype="20" unbalanced="0"/>
    <cacheHierarchy uniqueName="[FacturesPrincipal].[Total de la facture]" caption="Total de la facture" attribute="1" defaultMemberUniqueName="[FacturesPrincipal].[Total de la facture].[All]" allUniqueName="[FacturesPrincipal].[Total de la facture].[All]" dimensionUniqueName="[FacturesPrincipal]" displayFolder="" count="0" memberValueDatatype="5" unbalanced="0"/>
    <cacheHierarchy uniqueName="[FacturesPrincipal].[Notes]" caption="Notes" attribute="1" defaultMemberUniqueName="[FacturesPrincipal].[Notes].[All]" allUniqueName="[FacturesPrincipal].[Notes].[All]" dimensionUniqueName="[FacturesPrincipal]" displayFolder="" count="0" memberValueDatatype="130" unbalanced="0"/>
    <cacheHierarchy uniqueName="[Plage].[N° de facture]" caption="N° de facture" attribute="1" defaultMemberUniqueName="[Plage].[N° de facture].[All]" allUniqueName="[Plage].[N° de facture].[All]" dimensionUniqueName="[Plage]" displayFolder="" count="2" memberValueDatatype="130" unbalanced="0">
      <fieldsUsage count="2">
        <fieldUsage x="-1"/>
        <fieldUsage x="3"/>
      </fieldsUsage>
    </cacheHierarchy>
    <cacheHierarchy uniqueName="[Plage].[nom de la Société]" caption="nom de la Société" attribute="1" defaultMemberUniqueName="[Plage].[nom de la Société].[All]" allUniqueName="[Plage].[nom de la Société].[All]" dimensionUniqueName="[Plage]" displayFolder="" count="2" memberValueDatatype="130" unbalanced="0">
      <fieldsUsage count="2">
        <fieldUsage x="-1"/>
        <fieldUsage x="2"/>
      </fieldsUsage>
    </cacheHierarchy>
    <cacheHierarchy uniqueName="[Plage].[N° sociéte]" caption="N° sociéte" attribute="1" defaultMemberUniqueName="[Plage].[N° sociéte].[All]" allUniqueName="[Plage].[N° sociéte].[All]" dimensionUniqueName="[Plage]" displayFolder="" count="2" memberValueDatatype="20" unbalanced="0">
      <fieldsUsage count="2">
        <fieldUsage x="-1"/>
        <fieldUsage x="0"/>
      </fieldsUsage>
    </cacheHierarchy>
    <cacheHierarchy uniqueName="[Plage].[Date de la facture]" caption="Date de la facture" attribute="1" time="1" defaultMemberUniqueName="[Plage].[Date de la facture].[All]" allUniqueName="[Plage].[Date de la facture].[All]" dimensionUniqueName="[Plage]" displayFolder="" count="2" memberValueDatatype="7" unbalanced="0">
      <fieldsUsage count="2">
        <fieldUsage x="-1"/>
        <fieldUsage x="4"/>
      </fieldsUsage>
    </cacheHierarchy>
    <cacheHierarchy uniqueName="[Plage].[Description du projet]" caption="Description du projet" attribute="1" defaultMemberUniqueName="[Plage].[Description du projet].[All]" allUniqueName="[Plage].[Description du projet].[All]" dimensionUniqueName="[Plage]" displayFolder="" count="0" memberValueDatatype="130" unbalanced="0"/>
    <cacheHierarchy uniqueName="[Plage].[Taux T.V.A.]" caption="Taux T.V.A." attribute="1" defaultMemberUniqueName="[Plage].[Taux T.V.A.].[All]" allUniqueName="[Plage].[Taux T.V.A.].[All]" dimensionUniqueName="[Plage]" displayFolder="" count="0" memberValueDatatype="5" unbalanced="0"/>
    <cacheHierarchy uniqueName="[Plage].[Autre]" caption="Autre" attribute="1" defaultMemberUniqueName="[Plage].[Autre].[All]" allUniqueName="[Plage].[Autre].[All]" dimensionUniqueName="[Plage]" displayFolder="" count="0" memberValueDatatype="20" unbalanced="0"/>
    <cacheHierarchy uniqueName="[Plage].[Dépôt]" caption="Dépôt" attribute="1" defaultMemberUniqueName="[Plage].[Dépôt].[All]" allUniqueName="[Plage].[Dépôt].[All]" dimensionUniqueName="[Plage]" displayFolder="" count="0" memberValueDatatype="20" unbalanced="0"/>
    <cacheHierarchy uniqueName="[Plage].[Total des détails]" caption="Total des détails" attribute="1" defaultMemberUniqueName="[Plage].[Total des détails].[All]" allUniqueName="[Plage].[Total des détails].[All]" dimensionUniqueName="[Plage]" displayFolder="" count="0" memberValueDatatype="20" unbalanced="0"/>
    <cacheHierarchy uniqueName="[Plage].[Total de la facture]" caption="Total de la facture" attribute="1" defaultMemberUniqueName="[Plage].[Total de la facture].[All]" allUniqueName="[Plage].[Total de la facture].[All]" dimensionUniqueName="[Plage]" displayFolder="" count="0" memberValueDatatype="5" unbalanced="0"/>
    <cacheHierarchy uniqueName="[Tableau1].[Colonne1]" caption="Colonne1" attribute="1" defaultMemberUniqueName="[Tableau1].[Colonne1].[All]" allUniqueName="[Tableau1].[Colonne1].[All]" dimensionUniqueName="[Tableau1]" displayFolder="" count="0" memberValueDatatype="130" unbalanced="0"/>
    <cacheHierarchy uniqueName="[Tableau1].[N° de société]" caption="N° de société" attribute="1" defaultMemberUniqueName="[Tableau1].[N° de société].[All]" allUniqueName="[Tableau1].[N° de société].[All]" dimensionUniqueName="[Tableau1]" displayFolder="" count="0" memberValueDatatype="20" unbalanced="0"/>
    <cacheHierarchy uniqueName="[Tableau1].[Nom de la société]" caption="Nom de la société" attribute="1" defaultMemberUniqueName="[Tableau1].[Nom de la société].[All]" allUniqueName="[Tableau1].[Nom de la société].[All]" dimensionUniqueName="[Tableau1]" displayFolder="" count="0" memberValueDatatype="130" unbalanced="0"/>
    <cacheHierarchy uniqueName="[Tableau1].[Nom du contact]" caption="Nom du contact" attribute="1" defaultMemberUniqueName="[Tableau1].[Nom du contact].[All]" allUniqueName="[Tableau1].[Nom du contact].[All]" dimensionUniqueName="[Tableau1]" displayFolder="" count="0" memberValueDatatype="130" unbalanced="0"/>
    <cacheHierarchy uniqueName="[Tableau1].[Adresse]" caption="Adresse" attribute="1" defaultMemberUniqueName="[Tableau1].[Adresse].[All]" allUniqueName="[Tableau1].[Adresse].[All]" dimensionUniqueName="[Tableau1]" displayFolder="" count="0" memberValueDatatype="130" unbalanced="0"/>
    <cacheHierarchy uniqueName="[Tableau1].[Ville]" caption="Ville" attribute="1" defaultMemberUniqueName="[Tableau1].[Ville].[All]" allUniqueName="[Tableau1].[Ville].[All]" dimensionUniqueName="[Tableau1]" displayFolder="" count="0" memberValueDatatype="130" unbalanced="0"/>
    <cacheHierarchy uniqueName="[Tableau1].[Département]" caption="Département" attribute="1" defaultMemberUniqueName="[Tableau1].[Département].[All]" allUniqueName="[Tableau1].[Département].[All]" dimensionUniqueName="[Tableau1]" displayFolder="" count="0" memberValueDatatype="130" unbalanced="0"/>
    <cacheHierarchy uniqueName="[Tableau1].[Code postal]" caption="Code postal" attribute="1" defaultMemberUniqueName="[Tableau1].[Code postal].[All]" allUniqueName="[Tableau1].[Code postal].[All]" dimensionUniqueName="[Tableau1]" displayFolder="" count="0" memberValueDatatype="130" unbalanced="0"/>
    <cacheHierarchy uniqueName="[Tableau1].[Téléphone]" caption="Téléphone" attribute="1" defaultMemberUniqueName="[Tableau1].[Téléphone].[All]" allUniqueName="[Tableau1].[Téléphone].[All]" dimensionUniqueName="[Tableau1]" displayFolder="" count="0" memberValueDatatype="130" unbalanced="0"/>
    <cacheHierarchy uniqueName="[Tableau1].[E-mail]" caption="E-mail" attribute="1" defaultMemberUniqueName="[Tableau1].[E-mail].[All]" allUniqueName="[Tableau1].[E-mail].[All]" dimensionUniqueName="[Tableau1]" displayFolder="" count="0" memberValueDatatype="130" unbalanced="0"/>
    <cacheHierarchy uniqueName="[Tableau1].[Télécopie]" caption="Télécopie" attribute="1" defaultMemberUniqueName="[Tableau1].[Télécopie].[All]" allUniqueName="[Tableau1].[Télécopie].[All]" dimensionUniqueName="[Tableau1]" displayFolder="" count="0" memberValueDatatype="130" unbalanced="0"/>
    <cacheHierarchy uniqueName="[Tableau3].[N° de société]" caption="N° de société" attribute="1" defaultMemberUniqueName="[Tableau3].[N° de société].[All]" allUniqueName="[Tableau3].[N° de société].[All]" dimensionUniqueName="[Tableau3]" displayFolder="" count="0" memberValueDatatype="20" unbalanced="0"/>
    <cacheHierarchy uniqueName="[Tableau3].[Nom de la société]" caption="Nom de la société" attribute="1" defaultMemberUniqueName="[Tableau3].[Nom de la société].[All]" allUniqueName="[Tableau3].[Nom de la société].[All]" dimensionUniqueName="[Tableau3]" displayFolder="" count="0" memberValueDatatype="130" unbalanced="0"/>
    <cacheHierarchy uniqueName="[Tableau3].[Nom du contact]" caption="Nom du contact" attribute="1" defaultMemberUniqueName="[Tableau3].[Nom du contact].[All]" allUniqueName="[Tableau3].[Nom du contact].[All]" dimensionUniqueName="[Tableau3]" displayFolder="" count="0" memberValueDatatype="130" unbalanced="0"/>
    <cacheHierarchy uniqueName="[Tableau3].[Adresse]" caption="Adresse" attribute="1" defaultMemberUniqueName="[Tableau3].[Adresse].[All]" allUniqueName="[Tableau3].[Adresse].[All]" dimensionUniqueName="[Tableau3]" displayFolder="" count="0" memberValueDatatype="130" unbalanced="0"/>
    <cacheHierarchy uniqueName="[Tableau3].[Ville]" caption="Ville" attribute="1" defaultMemberUniqueName="[Tableau3].[Ville].[All]" allUniqueName="[Tableau3].[Ville].[All]" dimensionUniqueName="[Tableau3]" displayFolder="" count="0" memberValueDatatype="130" unbalanced="0"/>
    <cacheHierarchy uniqueName="[Tableau3].[Département]" caption="Département" attribute="1" defaultMemberUniqueName="[Tableau3].[Département].[All]" allUniqueName="[Tableau3].[Département].[All]" dimensionUniqueName="[Tableau3]" displayFolder="" count="0" memberValueDatatype="130" unbalanced="0"/>
    <cacheHierarchy uniqueName="[Tableau3].[Code postal]" caption="Code postal" attribute="1" defaultMemberUniqueName="[Tableau3].[Code postal].[All]" allUniqueName="[Tableau3].[Code postal].[All]" dimensionUniqueName="[Tableau3]" displayFolder="" count="0" memberValueDatatype="130" unbalanced="0"/>
    <cacheHierarchy uniqueName="[Tableau3].[Téléphone]" caption="Téléphone" attribute="1" defaultMemberUniqueName="[Tableau3].[Téléphone].[All]" allUniqueName="[Tableau3].[Téléphone].[All]" dimensionUniqueName="[Tableau3]" displayFolder="" count="0" memberValueDatatype="130" unbalanced="0"/>
    <cacheHierarchy uniqueName="[Tableau3].[E-mail]" caption="E-mail" attribute="1" defaultMemberUniqueName="[Tableau3].[E-mail].[All]" allUniqueName="[Tableau3].[E-mail].[All]" dimensionUniqueName="[Tableau3]" displayFolder="" count="0" memberValueDatatype="130" unbalanced="0"/>
    <cacheHierarchy uniqueName="[Tableau4].[N° de société]" caption="N° de société" attribute="1" defaultMemberUniqueName="[Tableau4].[N° de société].[All]" allUniqueName="[Tableau4].[N° de société].[All]" dimensionUniqueName="[Tableau4]" displayFolder="" count="0" memberValueDatatype="20" unbalanced="0"/>
    <cacheHierarchy uniqueName="[Tableau4].[Nom de la société]" caption="Nom de la société" attribute="1" defaultMemberUniqueName="[Tableau4].[Nom de la société].[All]" allUniqueName="[Tableau4].[Nom de la société].[All]" dimensionUniqueName="[Tableau4]" displayFolder="" count="0" memberValueDatatype="130" unbalanced="0"/>
    <cacheHierarchy uniqueName="[Tableau4].[Nom du contact]" caption="Nom du contact" attribute="1" defaultMemberUniqueName="[Tableau4].[Nom du contact].[All]" allUniqueName="[Tableau4].[Nom du contact].[All]" dimensionUniqueName="[Tableau4]" displayFolder="" count="0" memberValueDatatype="130" unbalanced="0"/>
    <cacheHierarchy uniqueName="[Tableau4].[Adresse]" caption="Adresse" attribute="1" defaultMemberUniqueName="[Tableau4].[Adresse].[All]" allUniqueName="[Tableau4].[Adresse].[All]" dimensionUniqueName="[Tableau4]" displayFolder="" count="0" memberValueDatatype="130" unbalanced="0"/>
    <cacheHierarchy uniqueName="[Tableau4].[Ville]" caption="Ville" attribute="1" defaultMemberUniqueName="[Tableau4].[Ville].[All]" allUniqueName="[Tableau4].[Ville].[All]" dimensionUniqueName="[Tableau4]" displayFolder="" count="0" memberValueDatatype="130" unbalanced="0"/>
    <cacheHierarchy uniqueName="[Tableau4].[Département]" caption="Département" attribute="1" defaultMemberUniqueName="[Tableau4].[Département].[All]" allUniqueName="[Tableau4].[Département].[All]" dimensionUniqueName="[Tableau4]" displayFolder="" count="2" memberValueDatatype="130" unbalanced="0">
      <fieldsUsage count="2">
        <fieldUsage x="-1"/>
        <fieldUsage x="5"/>
      </fieldsUsage>
    </cacheHierarchy>
    <cacheHierarchy uniqueName="[Tableau4].[Code postal]" caption="Code postal" attribute="1" defaultMemberUniqueName="[Tableau4].[Code postal].[All]" allUniqueName="[Tableau4].[Code postal].[All]" dimensionUniqueName="[Tableau4]" displayFolder="" count="0" memberValueDatatype="130" unbalanced="0"/>
    <cacheHierarchy uniqueName="[Tableau4].[Téléphone]" caption="Téléphone" attribute="1" defaultMemberUniqueName="[Tableau4].[Téléphone].[All]" allUniqueName="[Tableau4].[Téléphone].[All]" dimensionUniqueName="[Tableau4]" displayFolder="" count="0" memberValueDatatype="130" unbalanced="0"/>
    <cacheHierarchy uniqueName="[Tableau4].[E-mail]" caption="E-mail" attribute="1" defaultMemberUniqueName="[Tableau4].[E-mail].[All]" allUniqueName="[Tableau4].[E-mail].[All]" dimensionUniqueName="[Tableau4]" displayFolder="" count="0" memberValueDatatype="130" unbalanced="0"/>
    <cacheHierarchy uniqueName="[Tableau4].[Télécopie]" caption="Télécopie" attribute="1" defaultMemberUniqueName="[Tableau4].[Télécopie].[All]" allUniqueName="[Tableau4].[Télécopie].[All]" dimensionUniqueName="[Tableau4]" displayFolder="" count="0" memberValueDatatype="130" unbalanced="0"/>
    <cacheHierarchy uniqueName="[Measures].[__XL_Count FacturesPrincipal]" caption="__XL_Count FacturesPrincipal" measure="1" displayFolder="" measureGroup="FacturesPrincipal" count="0" hidden="1"/>
    <cacheHierarchy uniqueName="[Measures].[__XL_Count Détailsfacture]" caption="__XL_Count Détailsfacture" measure="1" displayFolder="" measureGroup="Détailsfacture" count="0" hidden="1"/>
    <cacheHierarchy uniqueName="[Measures].[__XL_Count Tableau1]" caption="__XL_Count Tableau1" measure="1" displayFolder="" measureGroup="Tableau1" count="0" hidden="1"/>
    <cacheHierarchy uniqueName="[Measures].[__XL_Count Plage]" caption="__XL_Count Plage" measure="1" displayFolder="" measureGroup="Plage" count="0" hidden="1"/>
    <cacheHierarchy uniqueName="[Measures].[__XL_Count Tableau3]" caption="__XL_Count Tableau3" measure="1" displayFolder="" measureGroup="Tableau3" count="0" hidden="1"/>
    <cacheHierarchy uniqueName="[Measures].[__XL_Count Tableau4]" caption="__XL_Count Tableau4" measure="1" displayFolder="" measureGroup="Tableau4" count="0" hidden="1"/>
    <cacheHierarchy uniqueName="[Measures].[__No measures defined]" caption="__No measures defined" measure="1" displayFolder="" count="0" hidden="1"/>
    <cacheHierarchy uniqueName="[Measures].[Somme de Total de la facture]" caption="Somme de Total de la facture" measure="1" displayFolder="" measureGroup="FacturesPrincipal" count="0" hidden="1">
      <extLst>
        <ext xmlns:x15="http://schemas.microsoft.com/office/spreadsheetml/2010/11/main" uri="{B97F6D7D-B522-45F9-BDA1-12C45D357490}">
          <x15:cacheHierarchy aggregatedColumn="19"/>
        </ext>
      </extLst>
    </cacheHierarchy>
    <cacheHierarchy uniqueName="[Measures].[Somme de Total de la facture 2]" caption="Somme de Total de la facture 2" measure="1" displayFolder="" measureGroup="Plage" count="0" oneField="1" hidden="1">
      <fieldsUsage count="1">
        <fieldUsage x="1"/>
      </fieldsUsage>
      <extLst>
        <ext xmlns:x15="http://schemas.microsoft.com/office/spreadsheetml/2010/11/main" uri="{B97F6D7D-B522-45F9-BDA1-12C45D357490}">
          <x15:cacheHierarchy aggregatedColumn="30"/>
        </ext>
      </extLst>
    </cacheHierarchy>
  </cacheHierarchies>
  <kpis count="0"/>
  <dimensions count="7">
    <dimension name="Détailsfacture" uniqueName="[Détailsfacture]" caption="Détailsfacture"/>
    <dimension name="FacturesPrincipal" uniqueName="[FacturesPrincipal]" caption="FacturesPrincipal"/>
    <dimension measure="1" name="Measures" uniqueName="[Measures]" caption="Measures"/>
    <dimension name="Plage" uniqueName="[Plage]" caption="Plage"/>
    <dimension name="Tableau1" uniqueName="[Tableau1]" caption="Tableau1"/>
    <dimension name="Tableau3" uniqueName="[Tableau3]" caption="Tableau3"/>
    <dimension name="Tableau4" uniqueName="[Tableau4]" caption="Tableau4"/>
  </dimensions>
  <measureGroups count="6">
    <measureGroup name="Détailsfacture" caption="Détailsfacture"/>
    <measureGroup name="FacturesPrincipal" caption="FacturesPrincipal"/>
    <measureGroup name="Plage" caption="Plage"/>
    <measureGroup name="Tableau1" caption="Tableau1"/>
    <measureGroup name="Tableau3" caption="Tableau3"/>
    <measureGroup name="Tableau4" caption="Tableau4"/>
  </measureGroups>
  <maps count="12">
    <map measureGroup="0" dimension="0"/>
    <map measureGroup="0" dimension="1"/>
    <map measureGroup="0" dimension="4"/>
    <map measureGroup="0" dimension="5"/>
    <map measureGroup="1" dimension="1"/>
    <map measureGroup="1" dimension="4"/>
    <map measureGroup="1" dimension="5"/>
    <map measureGroup="2" dimension="3"/>
    <map measureGroup="2" dimension="6"/>
    <map measureGroup="3" dimension="4"/>
    <map measureGroup="4" dimension="5"/>
    <map measureGroup="5" dimension="6"/>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eur" refreshedDate="43460.034244907409" backgroundQuery="1" createdVersion="3" refreshedVersion="6" minRefreshableVersion="3" recordCount="0" supportSubquery="1" supportAdvancedDrill="1" xr:uid="{B430EB11-0BC1-4EA1-9AA8-02074E9A4D7A}">
  <cacheSource type="external" connectionId="1">
    <extLst>
      <ext xmlns:x14="http://schemas.microsoft.com/office/spreadsheetml/2009/9/main" uri="{F057638F-6D5F-4e77-A914-E7F072B9BCA8}">
        <x14:sourceConnection name="ThisWorkbookDataModel"/>
      </ext>
    </extLst>
  </cacheSource>
  <cacheFields count="0"/>
  <cacheHierarchies count="70">
    <cacheHierarchy uniqueName="[Détailsfacture].[Description]" caption="Description" attribute="1" defaultMemberUniqueName="[Détailsfacture].[Description].[All]" allUniqueName="[Détailsfacture].[Description].[All]" dimensionUniqueName="[Détailsfacture]" displayFolder="" count="0" memberValueDatatype="130" unbalanced="0"/>
    <cacheHierarchy uniqueName="[Détailsfacture].[N° de facture]" caption="N° de facture" attribute="1" defaultMemberUniqueName="[Détailsfacture].[N° de facture].[All]" allUniqueName="[Détailsfacture].[N° de facture].[All]" dimensionUniqueName="[Détailsfacture]" displayFolder="" count="0" memberValueDatatype="130" unbalanced="0"/>
    <cacheHierarchy uniqueName="[Détailsfacture].[Date de Livraison]" caption="Date de Livraison" attribute="1" time="1" defaultMemberUniqueName="[Détailsfacture].[Date de Livraison].[All]" allUniqueName="[Détailsfacture].[Date de Livraison].[All]" dimensionUniqueName="[Détailsfacture]" displayFolder="" count="0" memberValueDatatype="7" unbalanced="0"/>
    <cacheHierarchy uniqueName="[Détailsfacture].[Bordereau de Livraison]" caption="Bordereau de Livraison" attribute="1" defaultMemberUniqueName="[Détailsfacture].[Bordereau de Livraison].[All]" allUniqueName="[Détailsfacture].[Bordereau de Livraison].[All]" dimensionUniqueName="[Détailsfacture]" displayFolder="" count="0" memberValueDatatype="20" unbalanced="0"/>
    <cacheHierarchy uniqueName="[Détailsfacture].[Référence Client]" caption="Référence Client" attribute="1" defaultMemberUniqueName="[Détailsfacture].[Référence Client].[All]" allUniqueName="[Détailsfacture].[Référence Client].[All]" dimensionUniqueName="[Détailsfacture]" displayFolder="" count="0" memberValueDatatype="20" unbalanced="0"/>
    <cacheHierarchy uniqueName="[Détailsfacture].[Enlevé à]" caption="Enlevé à" attribute="1" defaultMemberUniqueName="[Détailsfacture].[Enlevé à].[All]" allUniqueName="[Détailsfacture].[Enlevé à].[All]" dimensionUniqueName="[Détailsfacture]" displayFolder="" count="0" memberValueDatatype="130" unbalanced="0"/>
    <cacheHierarchy uniqueName="[Détailsfacture].[Livré à]" caption="Livré à" attribute="1" defaultMemberUniqueName="[Détailsfacture].[Livré à].[All]" allUniqueName="[Détailsfacture].[Livré à].[All]" dimensionUniqueName="[Détailsfacture]" displayFolder="" count="0" memberValueDatatype="130" unbalanced="0"/>
    <cacheHierarchy uniqueName="[Détailsfacture].[Quantité]" caption="Quantité" attribute="1" defaultMemberUniqueName="[Détailsfacture].[Quantité].[All]" allUniqueName="[Détailsfacture].[Quantité].[All]" dimensionUniqueName="[Détailsfacture]" displayFolder="" count="0" memberValueDatatype="20" unbalanced="0"/>
    <cacheHierarchy uniqueName="[Détailsfacture].[Prix unitaire]" caption="Prix unitaire" attribute="1" defaultMemberUniqueName="[Détailsfacture].[Prix unitaire].[All]" allUniqueName="[Détailsfacture].[Prix unitaire].[All]" dimensionUniqueName="[Détailsfacture]" displayFolder="" count="0" memberValueDatatype="20" unbalanced="0"/>
    <cacheHierarchy uniqueName="[Détailsfacture].[Remise]" caption="Remise" attribute="1" defaultMemberUniqueName="[Détailsfacture].[Remise].[All]" allUniqueName="[Détailsfacture].[Remise].[All]" dimensionUniqueName="[Détailsfacture]" displayFolder="" count="0" memberValueDatatype="20" unbalanced="0"/>
    <cacheHierarchy uniqueName="[Détailsfacture].[Total]" caption="Total" attribute="1" defaultMemberUniqueName="[Détailsfacture].[Total].[All]" allUniqueName="[Détailsfacture].[Total].[All]" dimensionUniqueName="[Détailsfacture]" displayFolder="" count="0" memberValueDatatype="20" unbalanced="0"/>
    <cacheHierarchy uniqueName="[FacturesPrincipal].[N° de facture]" caption="N° de facture" attribute="1" defaultMemberUniqueName="[FacturesPrincipal].[N° de facture].[All]" allUniqueName="[FacturesPrincipal].[N° de facture].[All]" dimensionUniqueName="[FacturesPrincipal]" displayFolder="" count="0" memberValueDatatype="130" unbalanced="0"/>
    <cacheHierarchy uniqueName="[FacturesPrincipal].[Société]" caption="Société" attribute="1" defaultMemberUniqueName="[FacturesPrincipal].[Société].[All]" allUniqueName="[FacturesPrincipal].[Société].[All]" dimensionUniqueName="[FacturesPrincipal]" displayFolder="" count="0" memberValueDatatype="130" unbalanced="0"/>
    <cacheHierarchy uniqueName="[FacturesPrincipal].[Date de la facture]" caption="Date de la facture" attribute="1" time="1" defaultMemberUniqueName="[FacturesPrincipal].[Date de la facture].[All]" allUniqueName="[FacturesPrincipal].[Date de la facture].[All]" dimensionUniqueName="[FacturesPrincipal]" displayFolder="" count="0" memberValueDatatype="7" unbalanced="0"/>
    <cacheHierarchy uniqueName="[FacturesPrincipal].[Description du projet]" caption="Description du projet" attribute="1" defaultMemberUniqueName="[FacturesPrincipal].[Description du projet].[All]" allUniqueName="[FacturesPrincipal].[Description du projet].[All]" dimensionUniqueName="[FacturesPrincipal]" displayFolder="" count="0" memberValueDatatype="130" unbalanced="0"/>
    <cacheHierarchy uniqueName="[FacturesPrincipal].[Taux T.V.A.]" caption="Taux T.V.A." attribute="1" defaultMemberUniqueName="[FacturesPrincipal].[Taux T.V.A.].[All]" allUniqueName="[FacturesPrincipal].[Taux T.V.A.].[All]" dimensionUniqueName="[FacturesPrincipal]" displayFolder="" count="0" memberValueDatatype="5" unbalanced="0"/>
    <cacheHierarchy uniqueName="[FacturesPrincipal].[Autre]" caption="Autre" attribute="1" defaultMemberUniqueName="[FacturesPrincipal].[Autre].[All]" allUniqueName="[FacturesPrincipal].[Autre].[All]" dimensionUniqueName="[FacturesPrincipal]" displayFolder="" count="0" memberValueDatatype="20" unbalanced="0"/>
    <cacheHierarchy uniqueName="[FacturesPrincipal].[Dépôt]" caption="Dépôt" attribute="1" defaultMemberUniqueName="[FacturesPrincipal].[Dépôt].[All]" allUniqueName="[FacturesPrincipal].[Dépôt].[All]" dimensionUniqueName="[FacturesPrincipal]" displayFolder="" count="0" memberValueDatatype="20" unbalanced="0"/>
    <cacheHierarchy uniqueName="[FacturesPrincipal].[Total des détails]" caption="Total des détails" attribute="1" defaultMemberUniqueName="[FacturesPrincipal].[Total des détails].[All]" allUniqueName="[FacturesPrincipal].[Total des détails].[All]" dimensionUniqueName="[FacturesPrincipal]" displayFolder="" count="0" memberValueDatatype="20" unbalanced="0"/>
    <cacheHierarchy uniqueName="[FacturesPrincipal].[Total de la facture]" caption="Total de la facture" attribute="1" defaultMemberUniqueName="[FacturesPrincipal].[Total de la facture].[All]" allUniqueName="[FacturesPrincipal].[Total de la facture].[All]" dimensionUniqueName="[FacturesPrincipal]" displayFolder="" count="0" memberValueDatatype="5" unbalanced="0"/>
    <cacheHierarchy uniqueName="[FacturesPrincipal].[Notes]" caption="Notes" attribute="1" defaultMemberUniqueName="[FacturesPrincipal].[Notes].[All]" allUniqueName="[FacturesPrincipal].[Notes].[All]" dimensionUniqueName="[FacturesPrincipal]" displayFolder="" count="0" memberValueDatatype="130" unbalanced="0"/>
    <cacheHierarchy uniqueName="[Plage].[N° de facture]" caption="N° de facture" attribute="1" defaultMemberUniqueName="[Plage].[N° de facture].[All]" allUniqueName="[Plage].[N° de facture].[All]" dimensionUniqueName="[Plage]" displayFolder="" count="0" memberValueDatatype="130" unbalanced="0"/>
    <cacheHierarchy uniqueName="[Plage].[nom de la Société]" caption="nom de la Société" attribute="1" defaultMemberUniqueName="[Plage].[nom de la Société].[All]" allUniqueName="[Plage].[nom de la Société].[All]" dimensionUniqueName="[Plage]" displayFolder="" count="0" memberValueDatatype="130" unbalanced="0"/>
    <cacheHierarchy uniqueName="[Plage].[N° sociéte]" caption="N° sociéte" attribute="1" defaultMemberUniqueName="[Plage].[N° sociéte].[All]" allUniqueName="[Plage].[N° sociéte].[All]" dimensionUniqueName="[Plage]" displayFolder="" count="0" memberValueDatatype="20" unbalanced="0"/>
    <cacheHierarchy uniqueName="[Plage].[Date de la facture]" caption="Date de la facture" attribute="1" time="1" defaultMemberUniqueName="[Plage].[Date de la facture].[All]" allUniqueName="[Plage].[Date de la facture].[All]" dimensionUniqueName="[Plage]" displayFolder="" count="2" memberValueDatatype="7" unbalanced="0"/>
    <cacheHierarchy uniqueName="[Plage].[Description du projet]" caption="Description du projet" attribute="1" defaultMemberUniqueName="[Plage].[Description du projet].[All]" allUniqueName="[Plage].[Description du projet].[All]" dimensionUniqueName="[Plage]" displayFolder="" count="0" memberValueDatatype="130" unbalanced="0"/>
    <cacheHierarchy uniqueName="[Plage].[Taux T.V.A.]" caption="Taux T.V.A." attribute="1" defaultMemberUniqueName="[Plage].[Taux T.V.A.].[All]" allUniqueName="[Plage].[Taux T.V.A.].[All]" dimensionUniqueName="[Plage]" displayFolder="" count="0" memberValueDatatype="5" unbalanced="0"/>
    <cacheHierarchy uniqueName="[Plage].[Autre]" caption="Autre" attribute="1" defaultMemberUniqueName="[Plage].[Autre].[All]" allUniqueName="[Plage].[Autre].[All]" dimensionUniqueName="[Plage]" displayFolder="" count="0" memberValueDatatype="20" unbalanced="0"/>
    <cacheHierarchy uniqueName="[Plage].[Dépôt]" caption="Dépôt" attribute="1" defaultMemberUniqueName="[Plage].[Dépôt].[All]" allUniqueName="[Plage].[Dépôt].[All]" dimensionUniqueName="[Plage]" displayFolder="" count="0" memberValueDatatype="20" unbalanced="0"/>
    <cacheHierarchy uniqueName="[Plage].[Total des détails]" caption="Total des détails" attribute="1" defaultMemberUniqueName="[Plage].[Total des détails].[All]" allUniqueName="[Plage].[Total des détails].[All]" dimensionUniqueName="[Plage]" displayFolder="" count="0" memberValueDatatype="20" unbalanced="0"/>
    <cacheHierarchy uniqueName="[Plage].[Total de la facture]" caption="Total de la facture" attribute="1" defaultMemberUniqueName="[Plage].[Total de la facture].[All]" allUniqueName="[Plage].[Total de la facture].[All]" dimensionUniqueName="[Plage]" displayFolder="" count="0" memberValueDatatype="5" unbalanced="0"/>
    <cacheHierarchy uniqueName="[Tableau1].[Colonne1]" caption="Colonne1" attribute="1" defaultMemberUniqueName="[Tableau1].[Colonne1].[All]" allUniqueName="[Tableau1].[Colonne1].[All]" dimensionUniqueName="[Tableau1]" displayFolder="" count="0" memberValueDatatype="130" unbalanced="0"/>
    <cacheHierarchy uniqueName="[Tableau1].[N° de société]" caption="N° de société" attribute="1" defaultMemberUniqueName="[Tableau1].[N° de société].[All]" allUniqueName="[Tableau1].[N° de société].[All]" dimensionUniqueName="[Tableau1]" displayFolder="" count="0" memberValueDatatype="20" unbalanced="0"/>
    <cacheHierarchy uniqueName="[Tableau1].[Nom de la société]" caption="Nom de la société" attribute="1" defaultMemberUniqueName="[Tableau1].[Nom de la société].[All]" allUniqueName="[Tableau1].[Nom de la société].[All]" dimensionUniqueName="[Tableau1]" displayFolder="" count="0" memberValueDatatype="130" unbalanced="0"/>
    <cacheHierarchy uniqueName="[Tableau1].[Nom du contact]" caption="Nom du contact" attribute="1" defaultMemberUniqueName="[Tableau1].[Nom du contact].[All]" allUniqueName="[Tableau1].[Nom du contact].[All]" dimensionUniqueName="[Tableau1]" displayFolder="" count="0" memberValueDatatype="130" unbalanced="0"/>
    <cacheHierarchy uniqueName="[Tableau1].[Adresse]" caption="Adresse" attribute="1" defaultMemberUniqueName="[Tableau1].[Adresse].[All]" allUniqueName="[Tableau1].[Adresse].[All]" dimensionUniqueName="[Tableau1]" displayFolder="" count="0" memberValueDatatype="130" unbalanced="0"/>
    <cacheHierarchy uniqueName="[Tableau1].[Ville]" caption="Ville" attribute="1" defaultMemberUniqueName="[Tableau1].[Ville].[All]" allUniqueName="[Tableau1].[Ville].[All]" dimensionUniqueName="[Tableau1]" displayFolder="" count="0" memberValueDatatype="130" unbalanced="0"/>
    <cacheHierarchy uniqueName="[Tableau1].[Département]" caption="Département" attribute="1" defaultMemberUniqueName="[Tableau1].[Département].[All]" allUniqueName="[Tableau1].[Département].[All]" dimensionUniqueName="[Tableau1]" displayFolder="" count="0" memberValueDatatype="130" unbalanced="0"/>
    <cacheHierarchy uniqueName="[Tableau1].[Code postal]" caption="Code postal" attribute="1" defaultMemberUniqueName="[Tableau1].[Code postal].[All]" allUniqueName="[Tableau1].[Code postal].[All]" dimensionUniqueName="[Tableau1]" displayFolder="" count="0" memberValueDatatype="130" unbalanced="0"/>
    <cacheHierarchy uniqueName="[Tableau1].[Téléphone]" caption="Téléphone" attribute="1" defaultMemberUniqueName="[Tableau1].[Téléphone].[All]" allUniqueName="[Tableau1].[Téléphone].[All]" dimensionUniqueName="[Tableau1]" displayFolder="" count="0" memberValueDatatype="130" unbalanced="0"/>
    <cacheHierarchy uniqueName="[Tableau1].[E-mail]" caption="E-mail" attribute="1" defaultMemberUniqueName="[Tableau1].[E-mail].[All]" allUniqueName="[Tableau1].[E-mail].[All]" dimensionUniqueName="[Tableau1]" displayFolder="" count="0" memberValueDatatype="130" unbalanced="0"/>
    <cacheHierarchy uniqueName="[Tableau1].[Télécopie]" caption="Télécopie" attribute="1" defaultMemberUniqueName="[Tableau1].[Télécopie].[All]" allUniqueName="[Tableau1].[Télécopie].[All]" dimensionUniqueName="[Tableau1]" displayFolder="" count="0" memberValueDatatype="130" unbalanced="0"/>
    <cacheHierarchy uniqueName="[Tableau3].[N° de société]" caption="N° de société" attribute="1" defaultMemberUniqueName="[Tableau3].[N° de société].[All]" allUniqueName="[Tableau3].[N° de société].[All]" dimensionUniqueName="[Tableau3]" displayFolder="" count="0" memberValueDatatype="20" unbalanced="0"/>
    <cacheHierarchy uniqueName="[Tableau3].[Nom de la société]" caption="Nom de la société" attribute="1" defaultMemberUniqueName="[Tableau3].[Nom de la société].[All]" allUniqueName="[Tableau3].[Nom de la société].[All]" dimensionUniqueName="[Tableau3]" displayFolder="" count="0" memberValueDatatype="130" unbalanced="0"/>
    <cacheHierarchy uniqueName="[Tableau3].[Nom du contact]" caption="Nom du contact" attribute="1" defaultMemberUniqueName="[Tableau3].[Nom du contact].[All]" allUniqueName="[Tableau3].[Nom du contact].[All]" dimensionUniqueName="[Tableau3]" displayFolder="" count="0" memberValueDatatype="130" unbalanced="0"/>
    <cacheHierarchy uniqueName="[Tableau3].[Adresse]" caption="Adresse" attribute="1" defaultMemberUniqueName="[Tableau3].[Adresse].[All]" allUniqueName="[Tableau3].[Adresse].[All]" dimensionUniqueName="[Tableau3]" displayFolder="" count="0" memberValueDatatype="130" unbalanced="0"/>
    <cacheHierarchy uniqueName="[Tableau3].[Ville]" caption="Ville" attribute="1" defaultMemberUniqueName="[Tableau3].[Ville].[All]" allUniqueName="[Tableau3].[Ville].[All]" dimensionUniqueName="[Tableau3]" displayFolder="" count="0" memberValueDatatype="130" unbalanced="0"/>
    <cacheHierarchy uniqueName="[Tableau3].[Département]" caption="Département" attribute="1" defaultMemberUniqueName="[Tableau3].[Département].[All]" allUniqueName="[Tableau3].[Département].[All]" dimensionUniqueName="[Tableau3]" displayFolder="" count="0" memberValueDatatype="130" unbalanced="0"/>
    <cacheHierarchy uniqueName="[Tableau3].[Code postal]" caption="Code postal" attribute="1" defaultMemberUniqueName="[Tableau3].[Code postal].[All]" allUniqueName="[Tableau3].[Code postal].[All]" dimensionUniqueName="[Tableau3]" displayFolder="" count="0" memberValueDatatype="130" unbalanced="0"/>
    <cacheHierarchy uniqueName="[Tableau3].[Téléphone]" caption="Téléphone" attribute="1" defaultMemberUniqueName="[Tableau3].[Téléphone].[All]" allUniqueName="[Tableau3].[Téléphone].[All]" dimensionUniqueName="[Tableau3]" displayFolder="" count="0" memberValueDatatype="130" unbalanced="0"/>
    <cacheHierarchy uniqueName="[Tableau3].[E-mail]" caption="E-mail" attribute="1" defaultMemberUniqueName="[Tableau3].[E-mail].[All]" allUniqueName="[Tableau3].[E-mail].[All]" dimensionUniqueName="[Tableau3]" displayFolder="" count="0" memberValueDatatype="130" unbalanced="0"/>
    <cacheHierarchy uniqueName="[Tableau4].[N° de société]" caption="N° de société" attribute="1" defaultMemberUniqueName="[Tableau4].[N° de société].[All]" allUniqueName="[Tableau4].[N° de société].[All]" dimensionUniqueName="[Tableau4]" displayFolder="" count="0" memberValueDatatype="20" unbalanced="0"/>
    <cacheHierarchy uniqueName="[Tableau4].[Nom de la société]" caption="Nom de la société" attribute="1" defaultMemberUniqueName="[Tableau4].[Nom de la société].[All]" allUniqueName="[Tableau4].[Nom de la société].[All]" dimensionUniqueName="[Tableau4]" displayFolder="" count="0" memberValueDatatype="130" unbalanced="0"/>
    <cacheHierarchy uniqueName="[Tableau4].[Nom du contact]" caption="Nom du contact" attribute="1" defaultMemberUniqueName="[Tableau4].[Nom du contact].[All]" allUniqueName="[Tableau4].[Nom du contact].[All]" dimensionUniqueName="[Tableau4]" displayFolder="" count="0" memberValueDatatype="130" unbalanced="0"/>
    <cacheHierarchy uniqueName="[Tableau4].[Adresse]" caption="Adresse" attribute="1" defaultMemberUniqueName="[Tableau4].[Adresse].[All]" allUniqueName="[Tableau4].[Adresse].[All]" dimensionUniqueName="[Tableau4]" displayFolder="" count="0" memberValueDatatype="130" unbalanced="0"/>
    <cacheHierarchy uniqueName="[Tableau4].[Ville]" caption="Ville" attribute="1" defaultMemberUniqueName="[Tableau4].[Ville].[All]" allUniqueName="[Tableau4].[Ville].[All]" dimensionUniqueName="[Tableau4]" displayFolder="" count="0" memberValueDatatype="130" unbalanced="0"/>
    <cacheHierarchy uniqueName="[Tableau4].[Département]" caption="Département" attribute="1" defaultMemberUniqueName="[Tableau4].[Département].[All]" allUniqueName="[Tableau4].[Département].[All]" dimensionUniqueName="[Tableau4]" displayFolder="" count="0" memberValueDatatype="130" unbalanced="0"/>
    <cacheHierarchy uniqueName="[Tableau4].[Code postal]" caption="Code postal" attribute="1" defaultMemberUniqueName="[Tableau4].[Code postal].[All]" allUniqueName="[Tableau4].[Code postal].[All]" dimensionUniqueName="[Tableau4]" displayFolder="" count="0" memberValueDatatype="130" unbalanced="0"/>
    <cacheHierarchy uniqueName="[Tableau4].[Téléphone]" caption="Téléphone" attribute="1" defaultMemberUniqueName="[Tableau4].[Téléphone].[All]" allUniqueName="[Tableau4].[Téléphone].[All]" dimensionUniqueName="[Tableau4]" displayFolder="" count="0" memberValueDatatype="130" unbalanced="0"/>
    <cacheHierarchy uniqueName="[Tableau4].[E-mail]" caption="E-mail" attribute="1" defaultMemberUniqueName="[Tableau4].[E-mail].[All]" allUniqueName="[Tableau4].[E-mail].[All]" dimensionUniqueName="[Tableau4]" displayFolder="" count="0" memberValueDatatype="130" unbalanced="0"/>
    <cacheHierarchy uniqueName="[Tableau4].[Télécopie]" caption="Télécopie" attribute="1" defaultMemberUniqueName="[Tableau4].[Télécopie].[All]" allUniqueName="[Tableau4].[Télécopie].[All]" dimensionUniqueName="[Tableau4]" displayFolder="" count="0" memberValueDatatype="130" unbalanced="0"/>
    <cacheHierarchy uniqueName="[Measures].[__XL_Count FacturesPrincipal]" caption="__XL_Count FacturesPrincipal" measure="1" displayFolder="" measureGroup="FacturesPrincipal" count="0" hidden="1"/>
    <cacheHierarchy uniqueName="[Measures].[__XL_Count Détailsfacture]" caption="__XL_Count Détailsfacture" measure="1" displayFolder="" measureGroup="Détailsfacture" count="0" hidden="1"/>
    <cacheHierarchy uniqueName="[Measures].[__XL_Count Tableau1]" caption="__XL_Count Tableau1" measure="1" displayFolder="" measureGroup="Tableau1" count="0" hidden="1"/>
    <cacheHierarchy uniqueName="[Measures].[__XL_Count Plage]" caption="__XL_Count Plage" measure="1" displayFolder="" measureGroup="Plage" count="0" hidden="1"/>
    <cacheHierarchy uniqueName="[Measures].[__XL_Count Tableau3]" caption="__XL_Count Tableau3" measure="1" displayFolder="" measureGroup="Tableau3" count="0" hidden="1"/>
    <cacheHierarchy uniqueName="[Measures].[__XL_Count Tableau4]" caption="__XL_Count Tableau4" measure="1" displayFolder="" measureGroup="Tableau4" count="0" hidden="1"/>
    <cacheHierarchy uniqueName="[Measures].[__No measures defined]" caption="__No measures defined" measure="1" displayFolder="" count="0" hidden="1"/>
    <cacheHierarchy uniqueName="[Measures].[Somme de Total de la facture]" caption="Somme de Total de la facture" measure="1" displayFolder="" measureGroup="FacturesPrincipal" count="0" hidden="1">
      <extLst>
        <ext xmlns:x15="http://schemas.microsoft.com/office/spreadsheetml/2010/11/main" uri="{B97F6D7D-B522-45F9-BDA1-12C45D357490}">
          <x15:cacheHierarchy aggregatedColumn="19"/>
        </ext>
      </extLst>
    </cacheHierarchy>
    <cacheHierarchy uniqueName="[Measures].[Somme de Total de la facture 2]" caption="Somme de Total de la facture 2" measure="1" displayFolder="" measureGroup="Plage" count="0" hidden="1">
      <extLst>
        <ext xmlns:x15="http://schemas.microsoft.com/office/spreadsheetml/2010/11/main" uri="{B97F6D7D-B522-45F9-BDA1-12C45D357490}">
          <x15:cacheHierarchy aggregatedColumn="30"/>
        </ext>
      </extLst>
    </cacheHierarchy>
  </cacheHierarchies>
  <kpis count="0"/>
  <extLst>
    <ext xmlns:x14="http://schemas.microsoft.com/office/spreadsheetml/2009/9/main" uri="{725AE2AE-9491-48be-B2B4-4EB974FC3084}">
      <x14:pivotCacheDefinition pivotCacheId="1949722416"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CC059A2-A05B-4C83-A3BF-1EC980B683A5}" name="Tableau croisé dynamique4" cacheId="156" applyNumberFormats="0" applyBorderFormats="0" applyFontFormats="0" applyPatternFormats="0" applyAlignmentFormats="0" applyWidthHeightFormats="1" dataCaption="Valeurs" updatedVersion="6" minRefreshableVersion="5" useAutoFormatting="1" itemPrintTitles="1" createdVersion="6" indent="0" outline="1" outlineData="1" multipleFieldFilters="0">
  <location ref="A3:B24" firstHeaderRow="1" firstDataRow="1" firstDataCol="1" rowPageCount="1" colPageCount="1"/>
  <pivotFields count="6">
    <pivotField axis="axisPage" allDrilled="1" showAll="0" dataSourceSort="1" defaultSubtotal="0" defaultAttributeDrillState="1"/>
    <pivotField dataField="1" showAll="0" defaultSubtotal="0"/>
    <pivotField axis="axisRow" allDrilled="1" showAll="0" dataSourceSort="1" defaultSubtotal="0" defaultAttributeDrillState="1">
      <items count="3">
        <item x="0"/>
        <item x="1"/>
        <item x="2"/>
      </items>
    </pivotField>
    <pivotField axis="axisRow" allDrilled="1" showAll="0" dataSourceSort="1" defaultSubtotal="0" defaultAttributeDrillState="1">
      <items count="14">
        <item x="0"/>
        <item x="1"/>
        <item x="2"/>
        <item x="3"/>
        <item x="4"/>
        <item x="5"/>
        <item x="6"/>
        <item x="7"/>
        <item x="8"/>
        <item x="9"/>
        <item x="10"/>
        <item x="11"/>
        <item x="12"/>
        <item x="13"/>
      </items>
    </pivotField>
    <pivotField allDrilled="1" subtotalTop="0" showAll="0" dataSourceSort="1" defaultSubtotal="0" defaultAttributeDrillState="1"/>
    <pivotField axis="axisRow" allDrilled="1" subtotalTop="0" showAll="0" dataSourceSort="1" defaultSubtotal="0" defaultAttributeDrillState="1">
      <items count="3">
        <item x="0"/>
        <item x="1"/>
        <item x="2"/>
      </items>
    </pivotField>
  </pivotFields>
  <rowFields count="3">
    <field x="2"/>
    <field x="5"/>
    <field x="3"/>
  </rowFields>
  <rowItems count="21">
    <i>
      <x/>
    </i>
    <i r="1">
      <x/>
    </i>
    <i r="2">
      <x/>
    </i>
    <i r="2">
      <x v="1"/>
    </i>
    <i r="2">
      <x v="2"/>
    </i>
    <i>
      <x v="1"/>
    </i>
    <i r="1">
      <x v="1"/>
    </i>
    <i r="2">
      <x v="3"/>
    </i>
    <i r="2">
      <x v="4"/>
    </i>
    <i r="2">
      <x v="5"/>
    </i>
    <i r="2">
      <x v="6"/>
    </i>
    <i>
      <x v="2"/>
    </i>
    <i r="1">
      <x v="2"/>
    </i>
    <i r="2">
      <x v="7"/>
    </i>
    <i r="2">
      <x v="8"/>
    </i>
    <i r="2">
      <x v="9"/>
    </i>
    <i r="2">
      <x v="10"/>
    </i>
    <i r="2">
      <x v="11"/>
    </i>
    <i r="2">
      <x v="12"/>
    </i>
    <i r="2">
      <x v="13"/>
    </i>
    <i t="grand">
      <x/>
    </i>
  </rowItems>
  <colItems count="1">
    <i/>
  </colItems>
  <pageFields count="1">
    <pageField fld="0" hier="23" name="[Plage].[N° sociéte].[All]" cap="All"/>
  </pageFields>
  <dataFields count="1">
    <dataField name="Somme de Total de la facture" fld="1" baseField="0" baseItem="0"/>
  </dataFields>
  <pivotHierarchies count="70">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ies>
  <pivotTableStyleInfo name="PivotStyleLight16" showRowHeaders="1" showColHeaders="1" showRowStripes="0" showColStripes="0" showLastColumn="1"/>
  <filters count="1">
    <filter fld="4" type="dateBetween" evalOrder="-1" id="8" name="[Plage].[Date de la facture]">
      <autoFilter ref="A1">
        <filterColumn colId="0">
          <customFilters and="1">
            <customFilter operator="greaterThanOrEqual" val="42795"/>
            <customFilter operator="lessThanOrEqual" val="43039"/>
          </customFilters>
        </filterColumn>
      </autoFilter>
      <extLst>
        <ext xmlns:x15="http://schemas.microsoft.com/office/spreadsheetml/2010/11/main" uri="{0605FD5F-26C8-4aeb-8148-2DB25E43C511}">
          <x15:pivotFilter useWholeDay="1"/>
        </ext>
      </extLst>
    </filter>
  </filters>
  <rowHierarchiesUsage count="3">
    <rowHierarchyUsage hierarchyUsage="22"/>
    <rowHierarchyUsage hierarchyUsage="56"/>
    <rowHierarchyUsage hierarchyUsage="2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x15:activeTabTopLevelEntity name="[Plage]"/>
        <x15:activeTabTopLevelEntity name="[Tableau4]"/>
      </x15:pivotTableUISettings>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684484C-A450-433B-8FD7-BEF6EC65CE7A}" name="Tableau4" displayName="Tableau4" ref="B3:K6" totalsRowShown="0" headerRowDxfId="15" tableBorderDxfId="14">
  <autoFilter ref="B3:K6" xr:uid="{76AF4E8C-B0A1-4D3F-B71F-4DB496971DA5}"/>
  <tableColumns count="10">
    <tableColumn id="1" xr3:uid="{8BD8D3B7-E575-457F-8002-54A9E46A951B}" name="N° de société"/>
    <tableColumn id="2" xr3:uid="{787B1950-D841-42CF-9E5F-06004FEA7434}" name="Nom de la société"/>
    <tableColumn id="3" xr3:uid="{65C73566-120D-4375-A3F7-8F7B49B1D6F0}" name="Nom du contact"/>
    <tableColumn id="4" xr3:uid="{CBEB715D-E554-48CC-87EE-05ED31BFAA02}" name="Adresse"/>
    <tableColumn id="5" xr3:uid="{79E2B2D2-50E8-484D-BBED-D078C05435C1}" name="Ville"/>
    <tableColumn id="6" xr3:uid="{55623F3A-315E-42C7-8813-D86B0900D49D}" name="Département"/>
    <tableColumn id="7" xr3:uid="{327F6E42-8C05-473B-A1D5-2F36981E1F9C}" name="Code postal"/>
    <tableColumn id="8" xr3:uid="{A9D1F450-3820-4E11-B170-A86958F646B8}" name="Téléphone"/>
    <tableColumn id="9" xr3:uid="{517C713A-7F52-42A7-9632-0D437B0CAA47}" name="E-mail"/>
    <tableColumn id="10" xr3:uid="{E2D658D0-8E53-4391-B3ED-0B1D2F56126E}" name="Télécopie"/>
  </tableColumns>
  <tableStyleInfo name="Sales Invoice Tab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Détailsfacture" displayName="Détailsfacture" ref="B3:L52" totalsRowShown="0" headerRowDxfId="11">
  <autoFilter ref="B3:L52" xr:uid="{00000000-0009-0000-0100-000002000000}"/>
  <sortState ref="B5:L28">
    <sortCondition ref="C4:C28"/>
  </sortState>
  <tableColumns count="11">
    <tableColumn id="2" xr3:uid="{00000000-0010-0000-0200-000002000000}" name="Description" dataDxfId="10"/>
    <tableColumn id="1" xr3:uid="{00000000-0010-0000-0200-000001000000}" name="N° de facture" dataDxfId="9"/>
    <tableColumn id="4" xr3:uid="{00000000-0010-0000-0200-000004000000}" name="Date de Livraison" dataDxfId="8"/>
    <tableColumn id="9" xr3:uid="{00000000-0010-0000-0200-000009000000}" name="Bordereau de Livraison" dataDxfId="7"/>
    <tableColumn id="8" xr3:uid="{00000000-0010-0000-0200-000008000000}" name="Référence Client" dataDxfId="6"/>
    <tableColumn id="7" xr3:uid="{00000000-0010-0000-0200-000007000000}" name="Enlevé à" dataDxfId="5"/>
    <tableColumn id="11" xr3:uid="{00000000-0010-0000-0200-00000B000000}" name="Livré à" dataDxfId="4"/>
    <tableColumn id="3" xr3:uid="{00000000-0010-0000-0200-000003000000}" name="Quantité" dataDxfId="3"/>
    <tableColumn id="6" xr3:uid="{00000000-0010-0000-0200-000006000000}" name="Prix unitaire" dataDxfId="2"/>
    <tableColumn id="5" xr3:uid="{00000000-0010-0000-0200-000005000000}" name="Remise" dataDxfId="1"/>
    <tableColumn id="10" xr3:uid="{00000000-0010-0000-0200-00000A000000}" name="Total" dataDxfId="0">
      <calculatedColumnFormula>(Détailsfacture[[#This Row],[Quantité]]*Détailsfacture[[#This Row],[Prix unitaire]])-Détailsfacture[[#This Row],[Remise]]</calculatedColumnFormula>
    </tableColumn>
  </tableColumns>
  <tableStyleInfo name="Sales Invoice Table" showFirstColumn="0" showLastColumn="0" showRowStripes="1" showColumnStripes="0"/>
</table>
</file>

<file path=xl/theme/theme1.xml><?xml version="1.0" encoding="utf-8"?>
<a:theme xmlns:a="http://schemas.openxmlformats.org/drawingml/2006/main" name="Office Theme">
  <a:themeElements>
    <a:clrScheme name="Concourse">
      <a:dk1>
        <a:sysClr val="windowText" lastClr="000000"/>
      </a:dk1>
      <a:lt1>
        <a:sysClr val="window" lastClr="FFFFFF"/>
      </a:lt1>
      <a:dk2>
        <a:srgbClr val="464646"/>
      </a:dk2>
      <a:lt2>
        <a:srgbClr val="DEF5FA"/>
      </a:lt2>
      <a:accent1>
        <a:srgbClr val="2DA2BF"/>
      </a:accent1>
      <a:accent2>
        <a:srgbClr val="DA1F28"/>
      </a:accent2>
      <a:accent3>
        <a:srgbClr val="EB641B"/>
      </a:accent3>
      <a:accent4>
        <a:srgbClr val="39639D"/>
      </a:accent4>
      <a:accent5>
        <a:srgbClr val="474B78"/>
      </a:accent5>
      <a:accent6>
        <a:srgbClr val="7D3C4A"/>
      </a:accent6>
      <a:hlink>
        <a:srgbClr val="FF8119"/>
      </a:hlink>
      <a:folHlink>
        <a:srgbClr val="44B9E8"/>
      </a:folHlink>
    </a:clrScheme>
    <a:fontScheme name="Sales Invoice">
      <a:majorFont>
        <a:latin typeface="Aria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_Date_de_la_facture" xr10:uid="{F6AAEE46-F50E-4B3B-B4E5-1C77C1A87DFA}" sourceName="[Plage].[Date de la facture]">
  <pivotTables>
    <pivotTable tabId="10" name="Tableau croisé dynamique4"/>
  </pivotTables>
  <state minimalRefreshVersion="6" lastRefreshVersion="6" pivotCacheId="1949722416" filterType="dateBetween">
    <selection startDate="2017-03-01T00:00:00" endDate="2017-10-31T00:00:00"/>
    <bounds startDate="2017-01-01T00:00:00" endDate="2018-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de la facture" xr10:uid="{268350C9-BA93-403C-959F-658E739B3DD1}" cache="Chronologie_Date_de_la_facture" caption="Date de la facture" level="2" selectionLevel="2" scrollPosition="2017-06-30T00:00:00"/>
</timeline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office.microsoft.com/client/helppreview14.aspx?AssetId=HA010354866&amp;lcid=1033&amp;NS=EXCEL&amp;Version=14&amp;tl=2&amp;respos=0&amp;CTT=1&amp;queryid=d38d00d08c94494fb55f055eb667c2c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someone@example.com" TargetMode="Externa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microsoft.com/office/2011/relationships/timeline" Target="../timelines/timeline1.xml"/><Relationship Id="rId2" Type="http://schemas.openxmlformats.org/officeDocument/2006/relationships/drawing" Target="../drawings/drawing4.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autoPageBreaks="0" fitToPage="1"/>
  </sheetPr>
  <dimension ref="A1:AE49"/>
  <sheetViews>
    <sheetView showGridLines="0" showRowColHeaders="0" workbookViewId="0">
      <selection activeCell="B6" sqref="B6:H6"/>
    </sheetView>
  </sheetViews>
  <sheetFormatPr baseColWidth="10" defaultColWidth="9.140625" defaultRowHeight="12.75" x14ac:dyDescent="0.2"/>
  <cols>
    <col min="1" max="1" width="4.42578125" customWidth="1"/>
    <col min="2" max="2" width="5.28515625" customWidth="1"/>
    <col min="3" max="3" width="13.28515625" customWidth="1"/>
    <col min="4" max="4" width="44.85546875" customWidth="1"/>
    <col min="5" max="5" width="33.5703125" customWidth="1"/>
    <col min="6" max="6" width="1.140625" customWidth="1"/>
    <col min="7" max="7" width="21.140625" customWidth="1"/>
    <col min="8" max="8" width="20.7109375" customWidth="1"/>
    <col min="9" max="9" width="3.140625" customWidth="1"/>
  </cols>
  <sheetData>
    <row r="1" spans="1:31" s="11" customFormat="1" ht="58.5" customHeight="1" x14ac:dyDescent="0.2">
      <c r="A1" s="10"/>
      <c r="B1" s="140" t="s">
        <v>64</v>
      </c>
      <c r="C1" s="141"/>
      <c r="D1" s="141"/>
      <c r="E1" s="141"/>
      <c r="F1" s="21"/>
      <c r="G1" s="21"/>
      <c r="H1" s="21"/>
    </row>
    <row r="2" spans="1:31" s="10" customFormat="1" ht="6" customHeight="1" x14ac:dyDescent="0.2">
      <c r="B2" s="32"/>
      <c r="C2" s="32"/>
      <c r="D2" s="32"/>
      <c r="E2" s="32"/>
      <c r="F2" s="32"/>
      <c r="G2" s="32"/>
      <c r="H2" s="32"/>
    </row>
    <row r="3" spans="1:31" s="10" customFormat="1" ht="35.25" customHeight="1" x14ac:dyDescent="0.2">
      <c r="B3" s="22"/>
      <c r="C3" s="22"/>
      <c r="D3" s="22"/>
      <c r="E3" s="22"/>
      <c r="F3" s="23"/>
      <c r="G3" s="23"/>
      <c r="H3" s="23"/>
      <c r="I3"/>
      <c r="J3"/>
      <c r="K3"/>
      <c r="L3"/>
      <c r="M3"/>
      <c r="N3"/>
      <c r="O3"/>
      <c r="P3"/>
      <c r="Q3"/>
      <c r="R3"/>
      <c r="S3"/>
      <c r="T3"/>
      <c r="U3"/>
      <c r="V3"/>
      <c r="W3"/>
      <c r="X3"/>
      <c r="Y3"/>
      <c r="Z3"/>
      <c r="AA3"/>
      <c r="AB3"/>
      <c r="AC3"/>
      <c r="AD3"/>
      <c r="AE3"/>
    </row>
    <row r="4" spans="1:31" ht="9.75" customHeight="1" x14ac:dyDescent="0.2"/>
    <row r="5" spans="1:31" ht="25.5" customHeight="1" x14ac:dyDescent="0.2">
      <c r="B5" s="45" t="s">
        <v>79</v>
      </c>
      <c r="C5" s="46"/>
      <c r="D5" s="44"/>
      <c r="E5" s="44"/>
      <c r="F5" s="44"/>
      <c r="G5" s="44"/>
      <c r="H5" s="44"/>
    </row>
    <row r="6" spans="1:31" ht="47.25" customHeight="1" x14ac:dyDescent="0.2">
      <c r="B6" s="142" t="s">
        <v>119</v>
      </c>
      <c r="C6" s="142"/>
      <c r="D6" s="142"/>
      <c r="E6" s="142"/>
      <c r="F6" s="142"/>
      <c r="G6" s="142"/>
      <c r="H6" s="142"/>
    </row>
    <row r="7" spans="1:31" ht="56.25" customHeight="1" x14ac:dyDescent="0.2">
      <c r="B7" s="142" t="s">
        <v>120</v>
      </c>
      <c r="C7" s="142"/>
      <c r="D7" s="142"/>
      <c r="E7" s="142"/>
      <c r="F7" s="142"/>
      <c r="G7" s="142"/>
      <c r="H7" s="142"/>
    </row>
    <row r="8" spans="1:31" ht="23.25" customHeight="1" x14ac:dyDescent="0.2">
      <c r="B8" s="143" t="s">
        <v>63</v>
      </c>
      <c r="C8" s="143"/>
      <c r="D8" s="143"/>
      <c r="E8" s="143"/>
      <c r="F8" s="143"/>
      <c r="G8" s="143"/>
      <c r="H8" s="143"/>
    </row>
    <row r="9" spans="1:31" ht="19.5" customHeight="1" x14ac:dyDescent="0.2">
      <c r="B9" s="142" t="s">
        <v>88</v>
      </c>
      <c r="C9" s="142"/>
      <c r="D9" s="142"/>
      <c r="E9" s="142"/>
      <c r="F9" s="142"/>
      <c r="G9" s="142"/>
      <c r="H9" s="142"/>
    </row>
    <row r="10" spans="1:31" ht="17.25" customHeight="1" x14ac:dyDescent="0.2">
      <c r="B10" s="47" t="s">
        <v>66</v>
      </c>
      <c r="C10" s="144" t="s">
        <v>105</v>
      </c>
      <c r="D10" s="144"/>
      <c r="E10" s="144"/>
      <c r="F10" s="144"/>
      <c r="G10" s="144"/>
      <c r="H10" s="144"/>
    </row>
    <row r="11" spans="1:31" ht="33.75" customHeight="1" x14ac:dyDescent="0.2">
      <c r="B11" s="47"/>
      <c r="C11" s="144" t="s">
        <v>98</v>
      </c>
      <c r="D11" s="144"/>
      <c r="E11" s="144"/>
      <c r="F11" s="144"/>
      <c r="G11" s="144"/>
      <c r="H11" s="144"/>
    </row>
    <row r="12" spans="1:31" ht="30" customHeight="1" x14ac:dyDescent="0.2">
      <c r="B12" s="47" t="s">
        <v>67</v>
      </c>
      <c r="C12" s="144" t="s">
        <v>103</v>
      </c>
      <c r="D12" s="144"/>
      <c r="E12" s="144"/>
      <c r="F12" s="144"/>
      <c r="G12" s="144"/>
      <c r="H12" s="144"/>
    </row>
    <row r="13" spans="1:31" ht="34.5" customHeight="1" x14ac:dyDescent="0.2">
      <c r="B13" s="47"/>
      <c r="C13" s="144" t="s">
        <v>99</v>
      </c>
      <c r="D13" s="144"/>
      <c r="E13" s="144"/>
      <c r="F13" s="144"/>
      <c r="G13" s="144"/>
      <c r="H13" s="144"/>
    </row>
    <row r="14" spans="1:31" ht="30" customHeight="1" x14ac:dyDescent="0.2">
      <c r="B14" s="47" t="s">
        <v>68</v>
      </c>
      <c r="C14" s="144" t="s">
        <v>106</v>
      </c>
      <c r="D14" s="144"/>
      <c r="E14" s="144"/>
      <c r="F14" s="144"/>
      <c r="G14" s="144"/>
      <c r="H14" s="144"/>
    </row>
    <row r="15" spans="1:31" ht="26.25" customHeight="1" x14ac:dyDescent="0.2">
      <c r="B15" s="146" t="s">
        <v>107</v>
      </c>
      <c r="C15" s="146"/>
      <c r="D15" s="146"/>
      <c r="E15" s="146"/>
      <c r="F15" s="146"/>
      <c r="G15" s="146"/>
      <c r="H15" s="146"/>
    </row>
    <row r="16" spans="1:31" ht="23.25" customHeight="1" x14ac:dyDescent="0.2">
      <c r="B16" s="47"/>
      <c r="C16" s="145" t="s">
        <v>84</v>
      </c>
      <c r="D16" s="145"/>
      <c r="E16" s="47"/>
      <c r="F16" s="47"/>
      <c r="G16" s="47"/>
      <c r="H16" s="47"/>
    </row>
    <row r="17" spans="2:8" ht="36" customHeight="1" x14ac:dyDescent="0.2">
      <c r="B17" s="47" t="s">
        <v>74</v>
      </c>
      <c r="C17" s="144" t="s">
        <v>104</v>
      </c>
      <c r="D17" s="144"/>
      <c r="E17" s="144"/>
      <c r="F17" s="144"/>
      <c r="G17" s="144"/>
      <c r="H17" s="144"/>
    </row>
    <row r="18" spans="2:8" ht="23.25" customHeight="1" x14ac:dyDescent="0.2">
      <c r="B18" s="143" t="s">
        <v>65</v>
      </c>
      <c r="C18" s="143"/>
      <c r="D18" s="143"/>
      <c r="E18" s="143"/>
      <c r="F18" s="143"/>
      <c r="G18" s="143"/>
      <c r="H18" s="143"/>
    </row>
    <row r="19" spans="2:8" ht="42" customHeight="1" x14ac:dyDescent="0.2">
      <c r="B19" s="47" t="s">
        <v>66</v>
      </c>
      <c r="C19" s="144" t="s">
        <v>100</v>
      </c>
      <c r="D19" s="144"/>
      <c r="E19" s="144"/>
      <c r="F19" s="144"/>
      <c r="G19" s="144"/>
      <c r="H19" s="144"/>
    </row>
    <row r="20" spans="2:8" ht="35.25" customHeight="1" x14ac:dyDescent="0.2">
      <c r="B20" s="47"/>
      <c r="C20" s="144" t="s">
        <v>101</v>
      </c>
      <c r="D20" s="144"/>
      <c r="E20" s="144"/>
      <c r="F20" s="144"/>
      <c r="G20" s="144"/>
      <c r="H20" s="144"/>
    </row>
    <row r="21" spans="2:8" ht="68.25" customHeight="1" x14ac:dyDescent="0.2">
      <c r="B21" s="47" t="s">
        <v>67</v>
      </c>
      <c r="C21" s="144" t="s">
        <v>112</v>
      </c>
      <c r="D21" s="144"/>
      <c r="E21" s="144"/>
      <c r="F21" s="144"/>
      <c r="G21" s="144"/>
      <c r="H21" s="144"/>
    </row>
    <row r="22" spans="2:8" ht="23.25" customHeight="1" x14ac:dyDescent="0.2">
      <c r="B22" s="47"/>
      <c r="C22" s="144" t="s">
        <v>121</v>
      </c>
      <c r="D22" s="144"/>
      <c r="E22" s="144"/>
      <c r="F22" s="144"/>
      <c r="G22" s="144"/>
      <c r="H22" s="144"/>
    </row>
    <row r="23" spans="2:8" ht="57.75" customHeight="1" x14ac:dyDescent="0.2">
      <c r="B23" s="47" t="s">
        <v>68</v>
      </c>
      <c r="C23" s="144" t="s">
        <v>113</v>
      </c>
      <c r="D23" s="144"/>
      <c r="E23" s="144"/>
      <c r="F23" s="144"/>
      <c r="G23" s="144"/>
      <c r="H23" s="144"/>
    </row>
    <row r="24" spans="2:8" ht="37.5" customHeight="1" x14ac:dyDescent="0.2">
      <c r="B24" s="48"/>
      <c r="C24" s="144" t="s">
        <v>102</v>
      </c>
      <c r="D24" s="144"/>
      <c r="E24" s="144"/>
      <c r="F24" s="144"/>
      <c r="G24" s="144"/>
      <c r="H24" s="144"/>
    </row>
    <row r="25" spans="2:8" ht="23.25" customHeight="1" x14ac:dyDescent="0.2">
      <c r="B25" s="143" t="s">
        <v>82</v>
      </c>
      <c r="C25" s="143"/>
      <c r="D25" s="143"/>
      <c r="E25" s="143"/>
      <c r="F25" s="143"/>
      <c r="G25" s="143"/>
      <c r="H25" s="143"/>
    </row>
    <row r="26" spans="2:8" ht="30" customHeight="1" x14ac:dyDescent="0.2">
      <c r="B26" s="142" t="s">
        <v>86</v>
      </c>
      <c r="C26" s="142"/>
      <c r="D26" s="142"/>
      <c r="E26" s="142"/>
      <c r="F26" s="142"/>
      <c r="G26" s="142"/>
      <c r="H26" s="142"/>
    </row>
    <row r="27" spans="2:8" ht="19.5" customHeight="1" x14ac:dyDescent="0.2">
      <c r="B27" s="20" t="s">
        <v>75</v>
      </c>
      <c r="C27" s="142" t="s">
        <v>76</v>
      </c>
      <c r="D27" s="142"/>
      <c r="E27" s="142"/>
      <c r="F27" s="142"/>
      <c r="G27" s="142"/>
      <c r="H27" s="142"/>
    </row>
    <row r="28" spans="2:8" ht="30" customHeight="1" x14ac:dyDescent="0.2">
      <c r="B28" s="20" t="s">
        <v>75</v>
      </c>
      <c r="C28" s="142" t="s">
        <v>114</v>
      </c>
      <c r="D28" s="142"/>
      <c r="E28" s="142"/>
      <c r="F28" s="142"/>
      <c r="G28" s="142"/>
      <c r="H28" s="142"/>
    </row>
    <row r="29" spans="2:8" ht="20.25" customHeight="1" x14ac:dyDescent="0.2">
      <c r="B29" s="20" t="s">
        <v>75</v>
      </c>
      <c r="C29" s="142" t="s">
        <v>122</v>
      </c>
      <c r="D29" s="142"/>
      <c r="E29" s="142"/>
      <c r="F29" s="142"/>
      <c r="G29" s="142"/>
      <c r="H29" s="142"/>
    </row>
    <row r="30" spans="2:8" ht="30" customHeight="1" x14ac:dyDescent="0.2">
      <c r="B30" s="20" t="s">
        <v>75</v>
      </c>
      <c r="C30" s="142" t="s">
        <v>77</v>
      </c>
      <c r="D30" s="142"/>
      <c r="E30" s="142"/>
      <c r="F30" s="142"/>
      <c r="G30" s="142"/>
      <c r="H30" s="142"/>
    </row>
    <row r="31" spans="2:8" ht="23.25" customHeight="1" x14ac:dyDescent="0.2">
      <c r="B31" s="143" t="s">
        <v>78</v>
      </c>
      <c r="C31" s="143"/>
      <c r="D31" s="143"/>
      <c r="E31" s="143"/>
      <c r="F31" s="143"/>
      <c r="G31" s="143"/>
      <c r="H31" s="143"/>
    </row>
    <row r="32" spans="2:8" ht="58.5" customHeight="1" x14ac:dyDescent="0.2">
      <c r="B32" s="142" t="s">
        <v>108</v>
      </c>
      <c r="C32" s="142"/>
      <c r="D32" s="142"/>
      <c r="E32" s="142"/>
      <c r="F32" s="142"/>
      <c r="G32" s="142"/>
      <c r="H32" s="142"/>
    </row>
    <row r="33" spans="2:8" ht="33.75" customHeight="1" x14ac:dyDescent="0.2">
      <c r="B33" s="20" t="s">
        <v>75</v>
      </c>
      <c r="C33" s="142" t="s">
        <v>115</v>
      </c>
      <c r="D33" s="142"/>
      <c r="E33" s="142"/>
      <c r="F33" s="142"/>
      <c r="G33" s="142"/>
      <c r="H33" s="142"/>
    </row>
    <row r="34" spans="2:8" ht="23.25" customHeight="1" x14ac:dyDescent="0.2">
      <c r="B34" s="20"/>
      <c r="C34" s="142" t="s">
        <v>116</v>
      </c>
      <c r="D34" s="142"/>
      <c r="E34" s="142"/>
      <c r="F34" s="142"/>
      <c r="G34" s="142"/>
      <c r="H34" s="142"/>
    </row>
    <row r="35" spans="2:8" ht="47.25" customHeight="1" x14ac:dyDescent="0.2">
      <c r="B35" s="20" t="s">
        <v>75</v>
      </c>
      <c r="C35" s="142" t="s">
        <v>117</v>
      </c>
      <c r="D35" s="142"/>
      <c r="E35" s="142"/>
      <c r="F35" s="142"/>
      <c r="G35" s="142"/>
      <c r="H35" s="142"/>
    </row>
    <row r="36" spans="2:8" ht="33" customHeight="1" x14ac:dyDescent="0.2">
      <c r="B36" s="20" t="s">
        <v>75</v>
      </c>
      <c r="C36" s="142" t="s">
        <v>109</v>
      </c>
      <c r="D36" s="142"/>
      <c r="E36" s="142"/>
      <c r="F36" s="142"/>
      <c r="G36" s="142"/>
      <c r="H36" s="142"/>
    </row>
    <row r="37" spans="2:8" ht="38.25" customHeight="1" x14ac:dyDescent="0.2">
      <c r="B37" s="20" t="s">
        <v>75</v>
      </c>
      <c r="C37" s="142" t="s">
        <v>118</v>
      </c>
      <c r="D37" s="142"/>
      <c r="E37" s="142"/>
      <c r="F37" s="142"/>
      <c r="G37" s="142"/>
      <c r="H37" s="142"/>
    </row>
    <row r="38" spans="2:8" ht="21.75" customHeight="1" x14ac:dyDescent="0.2">
      <c r="B38" s="49" t="s">
        <v>80</v>
      </c>
      <c r="C38" s="50"/>
      <c r="D38" s="51"/>
      <c r="E38" s="51"/>
      <c r="F38" s="51"/>
      <c r="G38" s="51"/>
      <c r="H38" s="51"/>
    </row>
    <row r="39" spans="2:8" ht="19.5" customHeight="1" x14ac:dyDescent="0.2">
      <c r="B39" s="20" t="s">
        <v>75</v>
      </c>
      <c r="C39" s="142" t="s">
        <v>83</v>
      </c>
      <c r="D39" s="142"/>
      <c r="E39" s="142"/>
      <c r="F39" s="142"/>
      <c r="G39" s="142"/>
      <c r="H39" s="142"/>
    </row>
    <row r="40" spans="2:8" ht="19.5" customHeight="1" x14ac:dyDescent="0.2">
      <c r="B40" s="20" t="s">
        <v>75</v>
      </c>
      <c r="C40" s="142" t="s">
        <v>81</v>
      </c>
      <c r="D40" s="142"/>
      <c r="E40" s="142"/>
      <c r="F40" s="142"/>
      <c r="G40" s="142"/>
      <c r="H40" s="142"/>
    </row>
    <row r="41" spans="2:8" ht="17.25" customHeight="1" x14ac:dyDescent="0.2">
      <c r="B41" s="20" t="s">
        <v>75</v>
      </c>
      <c r="C41" s="142" t="s">
        <v>110</v>
      </c>
      <c r="D41" s="142"/>
      <c r="E41" s="142"/>
      <c r="F41" s="142"/>
      <c r="G41" s="142"/>
      <c r="H41" s="142"/>
    </row>
    <row r="42" spans="2:8" ht="28.5" customHeight="1" x14ac:dyDescent="0.2">
      <c r="B42" s="20" t="s">
        <v>75</v>
      </c>
      <c r="C42" s="142" t="s">
        <v>111</v>
      </c>
      <c r="D42" s="142"/>
      <c r="E42" s="142"/>
      <c r="F42" s="142"/>
      <c r="G42" s="142"/>
      <c r="H42" s="142"/>
    </row>
    <row r="43" spans="2:8" ht="15" customHeight="1" x14ac:dyDescent="0.2"/>
    <row r="44" spans="2:8" ht="15" customHeight="1" x14ac:dyDescent="0.2"/>
    <row r="45" spans="2:8" ht="15" customHeight="1" x14ac:dyDescent="0.2"/>
    <row r="46" spans="2:8" ht="15" customHeight="1" x14ac:dyDescent="0.2"/>
    <row r="47" spans="2:8" ht="15" customHeight="1" x14ac:dyDescent="0.2"/>
    <row r="48" spans="2:8" ht="15" customHeight="1" x14ac:dyDescent="0.2"/>
    <row r="49" ht="15" customHeight="1" x14ac:dyDescent="0.2"/>
  </sheetData>
  <mergeCells count="37">
    <mergeCell ref="C37:H37"/>
    <mergeCell ref="C42:H42"/>
    <mergeCell ref="C35:H35"/>
    <mergeCell ref="C41:H41"/>
    <mergeCell ref="B31:H31"/>
    <mergeCell ref="B32:H32"/>
    <mergeCell ref="C33:H33"/>
    <mergeCell ref="C36:H36"/>
    <mergeCell ref="C34:H34"/>
    <mergeCell ref="C40:H40"/>
    <mergeCell ref="C39:H39"/>
    <mergeCell ref="C28:H28"/>
    <mergeCell ref="C29:H29"/>
    <mergeCell ref="C30:H30"/>
    <mergeCell ref="C20:H20"/>
    <mergeCell ref="C22:H22"/>
    <mergeCell ref="B25:H25"/>
    <mergeCell ref="B26:H26"/>
    <mergeCell ref="C21:H21"/>
    <mergeCell ref="C23:H23"/>
    <mergeCell ref="C24:H24"/>
    <mergeCell ref="B1:E1"/>
    <mergeCell ref="B6:H6"/>
    <mergeCell ref="B7:H7"/>
    <mergeCell ref="B18:H18"/>
    <mergeCell ref="C27:H27"/>
    <mergeCell ref="B8:H8"/>
    <mergeCell ref="B9:H9"/>
    <mergeCell ref="C10:H10"/>
    <mergeCell ref="C12:H12"/>
    <mergeCell ref="C14:H14"/>
    <mergeCell ref="C17:H17"/>
    <mergeCell ref="C13:H13"/>
    <mergeCell ref="C16:D16"/>
    <mergeCell ref="C19:H19"/>
    <mergeCell ref="B15:H15"/>
    <mergeCell ref="C11:H11"/>
  </mergeCells>
  <hyperlinks>
    <hyperlink ref="C16:D16" r:id="rId1" location="_Toc261352312" display="Customize a document theme." xr:uid="{00000000-0004-0000-0000-000000000000}"/>
  </hyperlinks>
  <pageMargins left="0.7" right="0.7" top="0.75" bottom="0.75" header="0.3" footer="0.3"/>
  <pageSetup scale="81" fitToHeight="0" orientation="portrait" r:id="rId2"/>
  <ignoredErrors>
    <ignoredError sqref="B14 B17 B19 B21 B23 B12 B10" numberStoredAsText="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249977111117893"/>
    <pageSetUpPr autoPageBreaks="0" fitToPage="1"/>
  </sheetPr>
  <dimension ref="A1:U51"/>
  <sheetViews>
    <sheetView showGridLines="0" zoomScaleNormal="100" workbookViewId="0">
      <selection activeCell="L13" sqref="L13"/>
    </sheetView>
  </sheetViews>
  <sheetFormatPr baseColWidth="10" defaultColWidth="9.140625" defaultRowHeight="12.75" x14ac:dyDescent="0.2"/>
  <cols>
    <col min="1" max="1" width="3.140625" style="11" customWidth="1"/>
    <col min="2" max="2" width="29" style="11" customWidth="1"/>
    <col min="3" max="3" width="11.7109375" style="11" customWidth="1"/>
    <col min="4" max="4" width="13.5703125" style="11" customWidth="1"/>
    <col min="5" max="5" width="10" style="11" customWidth="1"/>
    <col min="6" max="6" width="10.28515625" style="11" bestFit="1" customWidth="1"/>
    <col min="7" max="7" width="11.28515625" style="11" customWidth="1"/>
    <col min="8" max="8" width="12.85546875" style="11" bestFit="1" customWidth="1"/>
    <col min="9" max="9" width="19.28515625" style="11" customWidth="1"/>
    <col min="10" max="10" width="14.5703125" style="11" customWidth="1"/>
    <col min="11" max="12" width="15.7109375" style="11" customWidth="1"/>
    <col min="13" max="13" width="11.28515625" style="11" customWidth="1"/>
    <col min="14" max="16384" width="9.140625" style="11"/>
  </cols>
  <sheetData>
    <row r="1" spans="1:11" ht="58.5" customHeight="1" x14ac:dyDescent="0.2">
      <c r="A1" s="10"/>
      <c r="B1" s="148" t="s">
        <v>87</v>
      </c>
      <c r="C1" s="148"/>
      <c r="D1" s="148"/>
      <c r="E1" s="148"/>
      <c r="F1" s="148"/>
      <c r="G1" s="148"/>
      <c r="H1" s="148"/>
      <c r="I1" s="148"/>
      <c r="J1" s="21"/>
      <c r="K1" s="25"/>
    </row>
    <row r="2" spans="1:11" s="10" customFormat="1" ht="6" customHeight="1" x14ac:dyDescent="0.2">
      <c r="B2" s="31"/>
      <c r="C2" s="31"/>
      <c r="D2" s="31"/>
      <c r="E2" s="31"/>
      <c r="F2" s="31"/>
      <c r="G2" s="31"/>
      <c r="H2" s="31"/>
      <c r="I2" s="31"/>
      <c r="J2" s="32"/>
      <c r="K2" s="32"/>
    </row>
    <row r="3" spans="1:11" s="10" customFormat="1" ht="6.75" customHeight="1" x14ac:dyDescent="0.2">
      <c r="B3" s="30"/>
      <c r="C3" s="30"/>
      <c r="D3" s="30"/>
      <c r="E3" s="30"/>
      <c r="F3" s="30"/>
      <c r="G3" s="30"/>
      <c r="H3" s="30"/>
      <c r="I3" s="30"/>
      <c r="J3" s="22"/>
      <c r="K3" s="22"/>
    </row>
    <row r="4" spans="1:11" ht="12.75" customHeight="1" x14ac:dyDescent="0.2">
      <c r="B4" s="149" t="s">
        <v>34</v>
      </c>
      <c r="C4" s="149"/>
      <c r="D4" s="33" t="s">
        <v>35</v>
      </c>
      <c r="E4" s="151" t="s">
        <v>37</v>
      </c>
      <c r="F4" s="151"/>
      <c r="G4" s="34"/>
      <c r="H4" s="150" t="s">
        <v>39</v>
      </c>
      <c r="I4" s="150"/>
      <c r="J4" s="24"/>
      <c r="K4" s="24"/>
    </row>
    <row r="5" spans="1:11" ht="12.75" customHeight="1" x14ac:dyDescent="0.2">
      <c r="B5" s="149" t="s">
        <v>91</v>
      </c>
      <c r="C5" s="149"/>
      <c r="D5" s="33" t="s">
        <v>36</v>
      </c>
      <c r="E5" s="151" t="s">
        <v>38</v>
      </c>
      <c r="F5" s="151"/>
      <c r="G5" s="34"/>
      <c r="H5" s="150" t="s">
        <v>40</v>
      </c>
      <c r="I5" s="150"/>
      <c r="J5" s="24"/>
      <c r="K5" s="24"/>
    </row>
    <row r="6" spans="1:11" ht="6.75" customHeight="1" x14ac:dyDescent="0.2">
      <c r="B6" s="26"/>
      <c r="C6" s="26"/>
      <c r="D6" s="27"/>
      <c r="E6" s="28"/>
      <c r="F6" s="28"/>
      <c r="G6" s="28"/>
      <c r="H6" s="29"/>
      <c r="I6" s="29"/>
      <c r="J6" s="24"/>
      <c r="K6" s="24"/>
    </row>
    <row r="8" spans="1:11" s="72" customFormat="1" ht="25.5" customHeight="1" x14ac:dyDescent="0.25">
      <c r="B8" s="73" t="s">
        <v>11</v>
      </c>
      <c r="C8" s="147" t="str">
        <f>IFERROR(VLOOKUP(VLOOKUP(rngFacture,'Factures – Principal'!$B$4:$L$18,2),Clients!$B$4:$K$10,3,FALSE),"")</f>
        <v/>
      </c>
      <c r="D8" s="147"/>
      <c r="E8" s="147"/>
      <c r="F8" s="77" t="s">
        <v>13</v>
      </c>
      <c r="G8" s="155" t="str">
        <f>IFERROR(VLOOKUP(VLOOKUP(rngFacture,'Factures – Principal'!$B$4:$L$18,2),Clients!$B$4:$K$10,9,FALSE),"")</f>
        <v/>
      </c>
      <c r="H8" s="155"/>
      <c r="I8" s="73" t="s">
        <v>73</v>
      </c>
      <c r="J8" s="78" t="s">
        <v>160</v>
      </c>
    </row>
    <row r="9" spans="1:11" s="72" customFormat="1" ht="25.5" customHeight="1" x14ac:dyDescent="0.25">
      <c r="B9" s="73" t="s">
        <v>12</v>
      </c>
      <c r="C9" s="147" t="str">
        <f>IFERROR(VLOOKUP(VLOOKUP(rngFacture,'Factures – Principal'!$B$4:$L$18,2),Clients!$B$4:$K$10,5,FALSE),"")</f>
        <v/>
      </c>
      <c r="D9" s="147"/>
      <c r="E9" s="147"/>
      <c r="F9" s="77" t="s">
        <v>20</v>
      </c>
      <c r="G9" s="155" t="str">
        <f>IFERROR(VLOOKUP(VLOOKUP(rngFacture,'Factures – Principal'!$B$4:$L$18,2),Clients!$B$4:$K$10,11,FALSE),"")</f>
        <v/>
      </c>
      <c r="H9" s="155"/>
      <c r="I9" s="73" t="s">
        <v>14</v>
      </c>
      <c r="J9" s="74">
        <f>IFERROR(VLOOKUP(rngFacture,'Factures – Principal'!$B$4:$L$18,3,FALSE),"")</f>
        <v>3</v>
      </c>
    </row>
    <row r="10" spans="1:11" s="72" customFormat="1" ht="25.5" customHeight="1" x14ac:dyDescent="0.25">
      <c r="B10" s="75"/>
      <c r="C10" s="147" t="str">
        <f>IFERROR(VLOOKUP(VLOOKUP(rngFacture,'Factures – Principal'!$B$4:$L$18,2),Clients!$B$4:$K$10,6,FALSE)&amp;" "&amp; VLOOKUP(VLOOKUP(J8,'Factures – Principal'!$B$4:$L$18,2,FALSE),Clients!$B$4:$K$10,7,FALSE)&amp;", "&amp;VLOOKUP(VLOOKUP(J8,'Factures – Principal'!$B$4:$L$18,2,FALSE),Clients!$B$4:$K$10,8,FALSE),"")</f>
        <v/>
      </c>
      <c r="D10" s="147"/>
      <c r="E10" s="147"/>
      <c r="F10" s="77" t="s">
        <v>89</v>
      </c>
      <c r="G10" s="155" t="str">
        <f>IFERROR(VLOOKUP(VLOOKUP(rngFacture,'Factures – Principal'!$B$4:$L$18,2),Clients!$B$4:$K$10,10,FALSE),"")</f>
        <v/>
      </c>
      <c r="H10" s="155"/>
      <c r="I10" s="76"/>
    </row>
    <row r="11" spans="1:11" x14ac:dyDescent="0.2">
      <c r="B11" s="15"/>
      <c r="C11" s="52"/>
      <c r="D11" s="52"/>
      <c r="E11" s="52"/>
      <c r="F11" s="35"/>
      <c r="G11" s="53"/>
      <c r="H11" s="53"/>
      <c r="I11" s="53"/>
      <c r="J11" s="16"/>
    </row>
    <row r="12" spans="1:11" ht="21" customHeight="1" x14ac:dyDescent="0.2">
      <c r="B12" s="61" t="str">
        <f>"Facture pour : "&amp;IFERROR(VLOOKUP(rngFacture,'Factures – Principal'!$B$4:$L$18,4),"")</f>
        <v>Facture pour : 42804</v>
      </c>
      <c r="C12" s="61"/>
      <c r="D12" s="61"/>
      <c r="E12" s="61"/>
      <c r="F12" s="61"/>
      <c r="G12" s="61"/>
      <c r="H12" s="61"/>
      <c r="I12" s="61"/>
    </row>
    <row r="13" spans="1:11" s="60" customFormat="1" ht="43.5" customHeight="1" x14ac:dyDescent="0.2">
      <c r="B13" s="70" t="s">
        <v>8</v>
      </c>
      <c r="C13" s="70" t="s">
        <v>126</v>
      </c>
      <c r="D13" s="70" t="s">
        <v>127</v>
      </c>
      <c r="E13" s="70" t="s">
        <v>128</v>
      </c>
      <c r="F13" s="70" t="s">
        <v>133</v>
      </c>
      <c r="G13" s="70" t="s">
        <v>130</v>
      </c>
      <c r="H13" s="71" t="s">
        <v>30</v>
      </c>
      <c r="I13" s="71" t="s">
        <v>33</v>
      </c>
      <c r="J13" s="71" t="s">
        <v>31</v>
      </c>
    </row>
    <row r="14" spans="1:11" s="12" customFormat="1" ht="20.100000000000001" customHeight="1" x14ac:dyDescent="0.2">
      <c r="B14" s="62" t="str">
        <f t="array" ref="B14">IFERROR(INDEX(Détailsfacture[],SMALL(IF(Détailsfacture[N° de facture]=rngFacture,ROW(Détailsfacture[])-ROW(Détailsfacture[#Headers])), ROW(1:1)), MATCH($B$13, Détailsfacture[#Headers], 0)),"")</f>
        <v>MM</v>
      </c>
      <c r="C14" s="63">
        <f t="array" ref="C14">IFERROR(INDEX(Détailsfacture[],SMALL(IF(Détailsfacture[N° de facture]=rngFacture,ROW(Détailsfacture[])-ROW(Détailsfacture[#Headers])), ROW(1:1)), MATCH($C$13, Détailsfacture[#Headers], 0)),"")</f>
        <v>43191</v>
      </c>
      <c r="D14" s="64">
        <f t="array" ref="D14">IFERROR(INDEX(Détailsfacture[],SMALL(IF(Détailsfacture[N° de facture]=rngFacture,ROW(Détailsfacture[])-ROW(Détailsfacture[#Headers])), ROW(1:1)), MATCH($D$13, Détailsfacture[#Headers], 0)),"")</f>
        <v>148</v>
      </c>
      <c r="E14" s="65">
        <f t="array" ref="E14">IFERROR(INDEX(Détailsfacture[],SMALL(IF(Détailsfacture[N° de facture]=rngFacture,ROW(Détailsfacture[])-ROW(Détailsfacture[#Headers])), ROW(1:1)), MATCH($E$13, Détailsfacture[#Headers], 0)),"")</f>
        <v>238</v>
      </c>
      <c r="F14" s="66" t="str">
        <f t="array" ref="F14">IFERROR(INDEX(Détailsfacture[],SMALL(IF(Détailsfacture[N° de facture]=rngFacture,ROW(Détailsfacture[])-ROW(Détailsfacture[#Headers])), ROW(1:1)), MATCH($F$13, Détailsfacture[#Headers], 0)),"")</f>
        <v>Arras</v>
      </c>
      <c r="G14" s="66" t="str">
        <f t="array" ref="G14">IFERROR(INDEX(Détailsfacture[],SMALL(IF(Détailsfacture[N° de facture]=rngFacture,ROW(Détailsfacture[])-ROW(Détailsfacture[#Headers])), ROW(1:1)), MATCH($G$13, Détailsfacture[#Headers], 0)),"")</f>
        <v>Lille</v>
      </c>
      <c r="H14" s="67">
        <f t="array" ref="H14">IFERROR(INDEX(Détailsfacture[],SMALL(IF(Détailsfacture[N° de facture]=rngFacture,ROW(Détailsfacture[])-ROW(Détailsfacture[#Headers])), ROW(1:1)), MATCH($H$13, Détailsfacture[#Headers], 0)),"")</f>
        <v>38</v>
      </c>
      <c r="I14" s="68">
        <f t="array" ref="I14">IFERROR(INDEX(Détailsfacture[],SMALL(IF(Détailsfacture[N° de facture]=rngFacture,ROW(Détailsfacture[])-ROW(Détailsfacture[#Headers])), ROW(1:1)), MATCH($I$13, Détailsfacture[#Headers], 0)),"")</f>
        <v>38</v>
      </c>
      <c r="J14" s="69">
        <f>IFERROR((H14*I14),"")</f>
        <v>1444</v>
      </c>
    </row>
    <row r="15" spans="1:11" s="12" customFormat="1" ht="20.100000000000001" customHeight="1" x14ac:dyDescent="0.2">
      <c r="B15" s="62" t="str">
        <f t="array" ref="B15">IFERROR(INDEX(Détailsfacture[],SMALL(IF(Détailsfacture[N° de facture]=rngFacture,ROW(Détailsfacture[])-ROW(Détailsfacture[#Headers])), ROW(2:2)), MATCH($B$13, Détailsfacture[#Headers], 0)),"")</f>
        <v/>
      </c>
      <c r="C15" s="63" t="str">
        <f t="array" ref="C15">IFERROR(INDEX(Détailsfacture[],SMALL(IF(Détailsfacture[N° de facture]=rngFacture,ROW(Détailsfacture[])-ROW(Détailsfacture[#Headers])), ROW(2:2)), MATCH($C$13, Détailsfacture[#Headers], 0)),"")</f>
        <v/>
      </c>
      <c r="D15" s="64" t="str">
        <f t="array" ref="D15">IFERROR(INDEX(Détailsfacture[],SMALL(IF(Détailsfacture[N° de facture]=rngFacture,ROW(Détailsfacture[])-ROW(Détailsfacture[#Headers])), ROW(2:2)), MATCH($D$13, Détailsfacture[#Headers], 0)),"")</f>
        <v/>
      </c>
      <c r="E15" s="65" t="str">
        <f t="array" ref="E15">IFERROR(INDEX(Détailsfacture[],SMALL(IF(Détailsfacture[N° de facture]=rngFacture,ROW(Détailsfacture[])-ROW(Détailsfacture[#Headers])), ROW(2:2)), MATCH($E$13, Détailsfacture[#Headers], 0)),"")</f>
        <v/>
      </c>
      <c r="F15" s="66" t="str">
        <f t="array" ref="F15">IFERROR(INDEX(Détailsfacture[],SMALL(IF(Détailsfacture[N° de facture]=rngFacture,ROW(Détailsfacture[])-ROW(Détailsfacture[#Headers])), ROW(2:2)), MATCH($F$13, Détailsfacture[#Headers], 0)),"")</f>
        <v/>
      </c>
      <c r="G15" s="66" t="str">
        <f t="array" ref="G15">IFERROR(INDEX(Détailsfacture[],SMALL(IF(Détailsfacture[N° de facture]=rngFacture,ROW(Détailsfacture[])-ROW(Détailsfacture[#Headers])), ROW(2:2)), MATCH($G$13, Détailsfacture[#Headers], 0)),"")</f>
        <v/>
      </c>
      <c r="H15" s="67" t="str">
        <f t="array" ref="H15">IFERROR(INDEX(Détailsfacture[],SMALL(IF(Détailsfacture[N° de facture]=rngFacture,ROW(Détailsfacture[])-ROW(Détailsfacture[#Headers])), ROW(2:2)), MATCH($H$13, Détailsfacture[#Headers], 0)),"")</f>
        <v/>
      </c>
      <c r="I15" s="68" t="str">
        <f t="array" ref="I15">IFERROR(INDEX(Détailsfacture[],SMALL(IF(Détailsfacture[N° de facture]=rngFacture,ROW(Détailsfacture[])-ROW(Détailsfacture[#Headers])), ROW(2:2)), MATCH($I$13, Détailsfacture[#Headers], 0)),"")</f>
        <v/>
      </c>
      <c r="J15" s="56" t="str">
        <f t="shared" ref="J15:J38" si="0">IFERROR((H15*I15),"")</f>
        <v/>
      </c>
    </row>
    <row r="16" spans="1:11" s="12" customFormat="1" ht="20.100000000000001" customHeight="1" x14ac:dyDescent="0.2">
      <c r="B16" s="62" t="str">
        <f t="array" ref="B16">IFERROR(INDEX(Détailsfacture[],SMALL(IF(Détailsfacture[N° de facture]=rngFacture,ROW(Détailsfacture[])-ROW(Détailsfacture[#Headers])), ROW(3:3)), MATCH($B$13, Détailsfacture[#Headers], 0)),"")</f>
        <v/>
      </c>
      <c r="C16" s="63" t="str">
        <f t="array" ref="C16">IFERROR(INDEX(Détailsfacture[],SMALL(IF(Détailsfacture[N° de facture]=rngFacture,ROW(Détailsfacture[])-ROW(Détailsfacture[#Headers])), ROW(3:3)), MATCH($C$13, Détailsfacture[#Headers], 0)),"")</f>
        <v/>
      </c>
      <c r="D16" s="64" t="str">
        <f t="array" ref="D16">IFERROR(INDEX(Détailsfacture[],SMALL(IF(Détailsfacture[N° de facture]=rngFacture,ROW(Détailsfacture[])-ROW(Détailsfacture[#Headers])), ROW(3:3)), MATCH($D$13, Détailsfacture[#Headers], 0)),"")</f>
        <v/>
      </c>
      <c r="E16" s="65" t="str">
        <f t="array" ref="E16">IFERROR(INDEX(Détailsfacture[],SMALL(IF(Détailsfacture[N° de facture]=rngFacture,ROW(Détailsfacture[])-ROW(Détailsfacture[#Headers])), ROW(3:3)), MATCH($E$13, Détailsfacture[#Headers], 0)),"")</f>
        <v/>
      </c>
      <c r="F16" s="66" t="str">
        <f t="array" ref="F16">IFERROR(INDEX(Détailsfacture[],SMALL(IF(Détailsfacture[N° de facture]=rngFacture,ROW(Détailsfacture[])-ROW(Détailsfacture[#Headers])), ROW(3:3)), MATCH($F$13, Détailsfacture[#Headers], 0)),"")</f>
        <v/>
      </c>
      <c r="G16" s="66" t="str">
        <f t="array" ref="G16">IFERROR(INDEX(Détailsfacture[],SMALL(IF(Détailsfacture[N° de facture]=rngFacture,ROW(Détailsfacture[])-ROW(Détailsfacture[#Headers])), ROW(3:3)), MATCH($G$13, Détailsfacture[#Headers], 0)),"")</f>
        <v/>
      </c>
      <c r="H16" s="67" t="str">
        <f t="array" ref="H16">IFERROR(INDEX(Détailsfacture[],SMALL(IF(Détailsfacture[N° de facture]=rngFacture,ROW(Détailsfacture[])-ROW(Détailsfacture[#Headers])), ROW(3:3)), MATCH($H$13, Détailsfacture[#Headers], 0)),"")</f>
        <v/>
      </c>
      <c r="I16" s="68" t="str">
        <f t="array" ref="I16">IFERROR(INDEX(Détailsfacture[],SMALL(IF(Détailsfacture[N° de facture]=rngFacture,ROW(Détailsfacture[])-ROW(Détailsfacture[#Headers])), ROW(3:3)), MATCH($I$13, Détailsfacture[#Headers], 0)),"")</f>
        <v/>
      </c>
      <c r="J16" s="56" t="str">
        <f t="shared" si="0"/>
        <v/>
      </c>
    </row>
    <row r="17" spans="2:10" s="12" customFormat="1" ht="20.100000000000001" customHeight="1" x14ac:dyDescent="0.2">
      <c r="B17" s="62" t="str">
        <f t="array" ref="B17">IFERROR(INDEX(Détailsfacture[],SMALL(IF(Détailsfacture[N° de facture]=rngFacture,ROW(Détailsfacture[])-ROW(Détailsfacture[#Headers])), ROW(4:4)), MATCH($B$13, Détailsfacture[#Headers], 0)),"")</f>
        <v/>
      </c>
      <c r="C17" s="63" t="str">
        <f t="array" ref="C17">IFERROR(INDEX(Détailsfacture[],SMALL(IF(Détailsfacture[N° de facture]=rngFacture,ROW(Détailsfacture[])-ROW(Détailsfacture[#Headers])), ROW(4:4)), MATCH($C$13, Détailsfacture[#Headers], 0)),"")</f>
        <v/>
      </c>
      <c r="D17" s="64" t="str">
        <f t="array" ref="D17">IFERROR(INDEX(Détailsfacture[],SMALL(IF(Détailsfacture[N° de facture]=rngFacture,ROW(Détailsfacture[])-ROW(Détailsfacture[#Headers])), ROW(4:4)), MATCH($D$13, Détailsfacture[#Headers], 0)),"")</f>
        <v/>
      </c>
      <c r="E17" s="65" t="str">
        <f t="array" ref="E17">IFERROR(INDEX(Détailsfacture[],SMALL(IF(Détailsfacture[N° de facture]=rngFacture,ROW(Détailsfacture[])-ROW(Détailsfacture[#Headers])), ROW(4:4)), MATCH($E$13, Détailsfacture[#Headers], 0)),"")</f>
        <v/>
      </c>
      <c r="F17" s="66" t="str">
        <f t="array" ref="F17">IFERROR(INDEX(Détailsfacture[],SMALL(IF(Détailsfacture[N° de facture]=rngFacture,ROW(Détailsfacture[])-ROW(Détailsfacture[#Headers])), ROW(4:4)), MATCH($F$13, Détailsfacture[#Headers], 0)),"")</f>
        <v/>
      </c>
      <c r="G17" s="66" t="str">
        <f t="array" ref="G17">IFERROR(INDEX(Détailsfacture[],SMALL(IF(Détailsfacture[N° de facture]=rngFacture,ROW(Détailsfacture[])-ROW(Détailsfacture[#Headers])), ROW(4:4)), MATCH($G$13, Détailsfacture[#Headers], 0)),"")</f>
        <v/>
      </c>
      <c r="H17" s="67" t="str">
        <f t="array" ref="H17">IFERROR(INDEX(Détailsfacture[],SMALL(IF(Détailsfacture[N° de facture]=rngFacture,ROW(Détailsfacture[])-ROW(Détailsfacture[#Headers])), ROW(4:4)), MATCH($H$13, Détailsfacture[#Headers], 0)),"")</f>
        <v/>
      </c>
      <c r="I17" s="68" t="str">
        <f t="array" ref="I17">IFERROR(INDEX(Détailsfacture[],SMALL(IF(Détailsfacture[N° de facture]=rngFacture,ROW(Détailsfacture[])-ROW(Détailsfacture[#Headers])), ROW(4:4)), MATCH($I$13, Détailsfacture[#Headers], 0)),"")</f>
        <v/>
      </c>
      <c r="J17" s="56" t="str">
        <f t="shared" si="0"/>
        <v/>
      </c>
    </row>
    <row r="18" spans="2:10" s="12" customFormat="1" ht="20.100000000000001" customHeight="1" x14ac:dyDescent="0.2">
      <c r="B18" s="62" t="str">
        <f t="array" ref="B18">IFERROR(INDEX(Détailsfacture[],SMALL(IF(Détailsfacture[N° de facture]=rngFacture,ROW(Détailsfacture[])-ROW(Détailsfacture[#Headers])), ROW(5:5)), MATCH($B$13, Détailsfacture[#Headers], 0)),"")</f>
        <v/>
      </c>
      <c r="C18" s="63" t="str">
        <f t="array" ref="C18">IFERROR(INDEX(Détailsfacture[],SMALL(IF(Détailsfacture[N° de facture]=rngFacture,ROW(Détailsfacture[])-ROW(Détailsfacture[#Headers])), ROW(5:5)), MATCH($C$13, Détailsfacture[#Headers], 0)),"")</f>
        <v/>
      </c>
      <c r="D18" s="64" t="str">
        <f t="array" ref="D18">IFERROR(INDEX(Détailsfacture[],SMALL(IF(Détailsfacture[N° de facture]=rngFacture,ROW(Détailsfacture[])-ROW(Détailsfacture[#Headers])), ROW(5:5)), MATCH($D$13, Détailsfacture[#Headers], 0)),"")</f>
        <v/>
      </c>
      <c r="E18" s="65" t="str">
        <f t="array" ref="E18">IFERROR(INDEX(Détailsfacture[],SMALL(IF(Détailsfacture[N° de facture]=rngFacture,ROW(Détailsfacture[])-ROW(Détailsfacture[#Headers])), ROW(5:5)), MATCH($E$13, Détailsfacture[#Headers], 0)),"")</f>
        <v/>
      </c>
      <c r="F18" s="66" t="str">
        <f t="array" ref="F18">IFERROR(INDEX(Détailsfacture[],SMALL(IF(Détailsfacture[N° de facture]=rngFacture,ROW(Détailsfacture[])-ROW(Détailsfacture[#Headers])), ROW(5:5)), MATCH($F$13, Détailsfacture[#Headers], 0)),"")</f>
        <v/>
      </c>
      <c r="G18" s="66" t="str">
        <f t="array" ref="G18">IFERROR(INDEX(Détailsfacture[],SMALL(IF(Détailsfacture[N° de facture]=rngFacture,ROW(Détailsfacture[])-ROW(Détailsfacture[#Headers])), ROW(5:5)), MATCH($G$13, Détailsfacture[#Headers], 0)),"")</f>
        <v/>
      </c>
      <c r="H18" s="67" t="str">
        <f t="array" ref="H18">IFERROR(INDEX(Détailsfacture[],SMALL(IF(Détailsfacture[N° de facture]=rngFacture,ROW(Détailsfacture[])-ROW(Détailsfacture[#Headers])), ROW(5:5)), MATCH($H$13, Détailsfacture[#Headers], 0)),"")</f>
        <v/>
      </c>
      <c r="I18" s="68" t="str">
        <f t="array" ref="I18">IFERROR(INDEX(Détailsfacture[],SMALL(IF(Détailsfacture[N° de facture]=rngFacture,ROW(Détailsfacture[])-ROW(Détailsfacture[#Headers])), ROW(5:5)), MATCH($I$13, Détailsfacture[#Headers], 0)),"")</f>
        <v/>
      </c>
      <c r="J18" s="56" t="str">
        <f t="shared" si="0"/>
        <v/>
      </c>
    </row>
    <row r="19" spans="2:10" s="12" customFormat="1" ht="20.100000000000001" customHeight="1" x14ac:dyDescent="0.2">
      <c r="B19" s="62" t="str">
        <f t="array" ref="B19">IFERROR(INDEX(Détailsfacture[],SMALL(IF(Détailsfacture[N° de facture]=rngFacture,ROW(Détailsfacture[])-ROW(Détailsfacture[#Headers])), ROW(6:6)), MATCH($B$13, Détailsfacture[#Headers], 0)),"")</f>
        <v/>
      </c>
      <c r="C19" s="63" t="str">
        <f t="array" ref="C19">IFERROR(INDEX(Détailsfacture[],SMALL(IF(Détailsfacture[N° de facture]=rngFacture,ROW(Détailsfacture[])-ROW(Détailsfacture[#Headers])), ROW(6:6)), MATCH($C$13, Détailsfacture[#Headers], 0)),"")</f>
        <v/>
      </c>
      <c r="D19" s="64" t="str">
        <f t="array" ref="D19">IFERROR(INDEX(Détailsfacture[],SMALL(IF(Détailsfacture[N° de facture]=rngFacture,ROW(Détailsfacture[])-ROW(Détailsfacture[#Headers])), ROW(6:6)), MATCH($D$13, Détailsfacture[#Headers], 0)),"")</f>
        <v/>
      </c>
      <c r="E19" s="65" t="str">
        <f t="array" ref="E19">IFERROR(INDEX(Détailsfacture[],SMALL(IF(Détailsfacture[N° de facture]=rngFacture,ROW(Détailsfacture[])-ROW(Détailsfacture[#Headers])), ROW(6:6)), MATCH($E$13, Détailsfacture[#Headers], 0)),"")</f>
        <v/>
      </c>
      <c r="F19" s="66" t="str">
        <f t="array" ref="F19">IFERROR(INDEX(Détailsfacture[],SMALL(IF(Détailsfacture[N° de facture]=rngFacture,ROW(Détailsfacture[])-ROW(Détailsfacture[#Headers])), ROW(6:6)), MATCH($F$13, Détailsfacture[#Headers], 0)),"")</f>
        <v/>
      </c>
      <c r="G19" s="66" t="str">
        <f t="array" ref="G19">IFERROR(INDEX(Détailsfacture[],SMALL(IF(Détailsfacture[N° de facture]=rngFacture,ROW(Détailsfacture[])-ROW(Détailsfacture[#Headers])), ROW(6:6)), MATCH($G$13, Détailsfacture[#Headers], 0)),"")</f>
        <v/>
      </c>
      <c r="H19" s="67" t="str">
        <f t="array" ref="H19">IFERROR(INDEX(Détailsfacture[],SMALL(IF(Détailsfacture[N° de facture]=rngFacture,ROW(Détailsfacture[])-ROW(Détailsfacture[#Headers])), ROW(6:6)), MATCH($H$13, Détailsfacture[#Headers], 0)),"")</f>
        <v/>
      </c>
      <c r="I19" s="68" t="str">
        <f t="array" ref="I19">IFERROR(INDEX(Détailsfacture[],SMALL(IF(Détailsfacture[N° de facture]=rngFacture,ROW(Détailsfacture[])-ROW(Détailsfacture[#Headers])), ROW(6:6)), MATCH($I$13, Détailsfacture[#Headers], 0)),"")</f>
        <v/>
      </c>
      <c r="J19" s="56" t="str">
        <f t="shared" si="0"/>
        <v/>
      </c>
    </row>
    <row r="20" spans="2:10" s="12" customFormat="1" ht="20.100000000000001" customHeight="1" x14ac:dyDescent="0.2">
      <c r="B20" s="62" t="str">
        <f t="array" ref="B20">IFERROR(INDEX(Détailsfacture[],SMALL(IF(Détailsfacture[N° de facture]=rngFacture,ROW(Détailsfacture[])-ROW(Détailsfacture[#Headers])), ROW(7:7)), MATCH($B$13, Détailsfacture[#Headers], 0)),"")</f>
        <v/>
      </c>
      <c r="C20" s="63" t="str">
        <f t="array" ref="C20">IFERROR(INDEX(Détailsfacture[],SMALL(IF(Détailsfacture[N° de facture]=rngFacture,ROW(Détailsfacture[])-ROW(Détailsfacture[#Headers])), ROW(7:7)), MATCH($C$13, Détailsfacture[#Headers], 0)),"")</f>
        <v/>
      </c>
      <c r="D20" s="64" t="str">
        <f t="array" ref="D20">IFERROR(INDEX(Détailsfacture[],SMALL(IF(Détailsfacture[N° de facture]=rngFacture,ROW(Détailsfacture[])-ROW(Détailsfacture[#Headers])), ROW(7:7)), MATCH($D$13, Détailsfacture[#Headers], 0)),"")</f>
        <v/>
      </c>
      <c r="E20" s="65" t="str">
        <f t="array" ref="E20">IFERROR(INDEX(Détailsfacture[],SMALL(IF(Détailsfacture[N° de facture]=rngFacture,ROW(Détailsfacture[])-ROW(Détailsfacture[#Headers])), ROW(7:7)), MATCH($E$13, Détailsfacture[#Headers], 0)),"")</f>
        <v/>
      </c>
      <c r="F20" s="66" t="str">
        <f t="array" ref="F20">IFERROR(INDEX(Détailsfacture[],SMALL(IF(Détailsfacture[N° de facture]=rngFacture,ROW(Détailsfacture[])-ROW(Détailsfacture[#Headers])), ROW(7:7)), MATCH($F$13, Détailsfacture[#Headers], 0)),"")</f>
        <v/>
      </c>
      <c r="G20" s="66" t="str">
        <f t="array" ref="G20">IFERROR(INDEX(Détailsfacture[],SMALL(IF(Détailsfacture[N° de facture]=rngFacture,ROW(Détailsfacture[])-ROW(Détailsfacture[#Headers])), ROW(7:7)), MATCH($G$13, Détailsfacture[#Headers], 0)),"")</f>
        <v/>
      </c>
      <c r="H20" s="67" t="str">
        <f t="array" ref="H20">IFERROR(INDEX(Détailsfacture[],SMALL(IF(Détailsfacture[N° de facture]=rngFacture,ROW(Détailsfacture[])-ROW(Détailsfacture[#Headers])), ROW(7:7)), MATCH($H$13, Détailsfacture[#Headers], 0)),"")</f>
        <v/>
      </c>
      <c r="I20" s="68" t="str">
        <f t="array" ref="I20">IFERROR(INDEX(Détailsfacture[],SMALL(IF(Détailsfacture[N° de facture]=rngFacture,ROW(Détailsfacture[])-ROW(Détailsfacture[#Headers])), ROW(7:7)), MATCH($I$13, Détailsfacture[#Headers], 0)),"")</f>
        <v/>
      </c>
      <c r="J20" s="56" t="str">
        <f t="shared" si="0"/>
        <v/>
      </c>
    </row>
    <row r="21" spans="2:10" s="12" customFormat="1" ht="20.100000000000001" customHeight="1" x14ac:dyDescent="0.2">
      <c r="B21" s="62" t="str">
        <f t="array" ref="B21">IFERROR(INDEX(Détailsfacture[],SMALL(IF(Détailsfacture[N° de facture]=rngFacture,ROW(Détailsfacture[])-ROW(Détailsfacture[#Headers])), ROW(8:8)), MATCH($B$13, Détailsfacture[#Headers], 0)),"")</f>
        <v/>
      </c>
      <c r="C21" s="63" t="str">
        <f t="array" ref="C21">IFERROR(INDEX(Détailsfacture[],SMALL(IF(Détailsfacture[N° de facture]=rngFacture,ROW(Détailsfacture[])-ROW(Détailsfacture[#Headers])), ROW(8:8)), MATCH($C$13, Détailsfacture[#Headers], 0)),"")</f>
        <v/>
      </c>
      <c r="D21" s="64" t="str">
        <f t="array" ref="D21">IFERROR(INDEX(Détailsfacture[],SMALL(IF(Détailsfacture[N° de facture]=rngFacture,ROW(Détailsfacture[])-ROW(Détailsfacture[#Headers])), ROW(8:8)), MATCH($D$13, Détailsfacture[#Headers], 0)),"")</f>
        <v/>
      </c>
      <c r="E21" s="65" t="str">
        <f t="array" ref="E21">IFERROR(INDEX(Détailsfacture[],SMALL(IF(Détailsfacture[N° de facture]=rngFacture,ROW(Détailsfacture[])-ROW(Détailsfacture[#Headers])), ROW(8:8)), MATCH($E$13, Détailsfacture[#Headers], 0)),"")</f>
        <v/>
      </c>
      <c r="F21" s="66" t="str">
        <f t="array" ref="F21">IFERROR(INDEX(Détailsfacture[],SMALL(IF(Détailsfacture[N° de facture]=rngFacture,ROW(Détailsfacture[])-ROW(Détailsfacture[#Headers])), ROW(8:8)), MATCH($F$13, Détailsfacture[#Headers], 0)),"")</f>
        <v/>
      </c>
      <c r="G21" s="66" t="str">
        <f t="array" ref="G21">IFERROR(INDEX(Détailsfacture[],SMALL(IF(Détailsfacture[N° de facture]=rngFacture,ROW(Détailsfacture[])-ROW(Détailsfacture[#Headers])), ROW(8:8)), MATCH($G$13, Détailsfacture[#Headers], 0)),"")</f>
        <v/>
      </c>
      <c r="H21" s="67" t="str">
        <f t="array" ref="H21">IFERROR(INDEX(Détailsfacture[],SMALL(IF(Détailsfacture[N° de facture]=rngFacture,ROW(Détailsfacture[])-ROW(Détailsfacture[#Headers])), ROW(8:8)), MATCH($H$13, Détailsfacture[#Headers], 0)),"")</f>
        <v/>
      </c>
      <c r="I21" s="68" t="str">
        <f t="array" ref="I21">IFERROR(INDEX(Détailsfacture[],SMALL(IF(Détailsfacture[N° de facture]=rngFacture,ROW(Détailsfacture[])-ROW(Détailsfacture[#Headers])), ROW(8:8)), MATCH($I$13, Détailsfacture[#Headers], 0)),"")</f>
        <v/>
      </c>
      <c r="J21" s="56" t="str">
        <f t="shared" si="0"/>
        <v/>
      </c>
    </row>
    <row r="22" spans="2:10" s="12" customFormat="1" ht="20.100000000000001" customHeight="1" x14ac:dyDescent="0.2">
      <c r="B22" s="62" t="str">
        <f t="array" ref="B22">IFERROR(INDEX(Détailsfacture[],SMALL(IF(Détailsfacture[N° de facture]=rngFacture,ROW(Détailsfacture[])-ROW(Détailsfacture[#Headers])), ROW(9:9)), MATCH($B$13, Détailsfacture[#Headers], 0)),"")</f>
        <v/>
      </c>
      <c r="C22" s="63" t="str">
        <f t="array" ref="C22">IFERROR(INDEX(Détailsfacture[],SMALL(IF(Détailsfacture[N° de facture]=rngFacture,ROW(Détailsfacture[])-ROW(Détailsfacture[#Headers])), ROW(9:9)), MATCH($C$13, Détailsfacture[#Headers], 0)),"")</f>
        <v/>
      </c>
      <c r="D22" s="64" t="str">
        <f t="array" ref="D22">IFERROR(INDEX(Détailsfacture[],SMALL(IF(Détailsfacture[N° de facture]=rngFacture,ROW(Détailsfacture[])-ROW(Détailsfacture[#Headers])), ROW(9:9)), MATCH($D$13, Détailsfacture[#Headers], 0)),"")</f>
        <v/>
      </c>
      <c r="E22" s="65" t="str">
        <f t="array" ref="E22">IFERROR(INDEX(Détailsfacture[],SMALL(IF(Détailsfacture[N° de facture]=rngFacture,ROW(Détailsfacture[])-ROW(Détailsfacture[#Headers])), ROW(9:9)), MATCH($E$13, Détailsfacture[#Headers], 0)),"")</f>
        <v/>
      </c>
      <c r="F22" s="66" t="str">
        <f t="array" ref="F22">IFERROR(INDEX(Détailsfacture[],SMALL(IF(Détailsfacture[N° de facture]=rngFacture,ROW(Détailsfacture[])-ROW(Détailsfacture[#Headers])), ROW(9:9)), MATCH($F$13, Détailsfacture[#Headers], 0)),"")</f>
        <v/>
      </c>
      <c r="G22" s="66" t="str">
        <f t="array" ref="G22">IFERROR(INDEX(Détailsfacture[],SMALL(IF(Détailsfacture[N° de facture]=rngFacture,ROW(Détailsfacture[])-ROW(Détailsfacture[#Headers])), ROW(9:9)), MATCH($G$13, Détailsfacture[#Headers], 0)),"")</f>
        <v/>
      </c>
      <c r="H22" s="67" t="str">
        <f t="array" ref="H22">IFERROR(INDEX(Détailsfacture[],SMALL(IF(Détailsfacture[N° de facture]=rngFacture,ROW(Détailsfacture[])-ROW(Détailsfacture[#Headers])), ROW(9:9)), MATCH($H$13, Détailsfacture[#Headers], 0)),"")</f>
        <v/>
      </c>
      <c r="I22" s="68" t="str">
        <f t="array" ref="I22">IFERROR(INDEX(Détailsfacture[],SMALL(IF(Détailsfacture[N° de facture]=rngFacture,ROW(Détailsfacture[])-ROW(Détailsfacture[#Headers])), ROW(9:9)), MATCH($I$13, Détailsfacture[#Headers], 0)),"")</f>
        <v/>
      </c>
      <c r="J22" s="56" t="str">
        <f t="shared" si="0"/>
        <v/>
      </c>
    </row>
    <row r="23" spans="2:10" s="12" customFormat="1" ht="20.100000000000001" customHeight="1" x14ac:dyDescent="0.2">
      <c r="B23" s="62" t="str">
        <f t="array" ref="B23">IFERROR(INDEX(Détailsfacture[],SMALL(IF(Détailsfacture[N° de facture]=rngFacture,ROW(Détailsfacture[])-ROW(Détailsfacture[#Headers])), ROW(10:10)), MATCH($B$13, Détailsfacture[#Headers], 0)),"")</f>
        <v/>
      </c>
      <c r="C23" s="63" t="str">
        <f t="array" ref="C23">IFERROR(INDEX(Détailsfacture[],SMALL(IF(Détailsfacture[N° de facture]=rngFacture,ROW(Détailsfacture[])-ROW(Détailsfacture[#Headers])), ROW(10:10)), MATCH($C$13, Détailsfacture[#Headers], 0)),"")</f>
        <v/>
      </c>
      <c r="D23" s="64" t="str">
        <f t="array" ref="D23">IFERROR(INDEX(Détailsfacture[],SMALL(IF(Détailsfacture[N° de facture]=rngFacture,ROW(Détailsfacture[])-ROW(Détailsfacture[#Headers])), ROW(10:10)), MATCH($D$13, Détailsfacture[#Headers], 0)),"")</f>
        <v/>
      </c>
      <c r="E23" s="65" t="str">
        <f t="array" ref="E23">IFERROR(INDEX(Détailsfacture[],SMALL(IF(Détailsfacture[N° de facture]=rngFacture,ROW(Détailsfacture[])-ROW(Détailsfacture[#Headers])), ROW(10:10)), MATCH($E$13, Détailsfacture[#Headers], 0)),"")</f>
        <v/>
      </c>
      <c r="F23" s="66" t="str">
        <f t="array" ref="F23">IFERROR(INDEX(Détailsfacture[],SMALL(IF(Détailsfacture[N° de facture]=rngFacture,ROW(Détailsfacture[])-ROW(Détailsfacture[#Headers])), ROW(10:10)), MATCH($F$13, Détailsfacture[#Headers], 0)),"")</f>
        <v/>
      </c>
      <c r="G23" s="66" t="str">
        <f t="array" ref="G23">IFERROR(INDEX(Détailsfacture[],SMALL(IF(Détailsfacture[N° de facture]=rngFacture,ROW(Détailsfacture[])-ROW(Détailsfacture[#Headers])), ROW(10:10)), MATCH($G$13, Détailsfacture[#Headers], 0)),"")</f>
        <v/>
      </c>
      <c r="H23" s="67" t="str">
        <f t="array" ref="H23">IFERROR(INDEX(Détailsfacture[],SMALL(IF(Détailsfacture[N° de facture]=rngFacture,ROW(Détailsfacture[])-ROW(Détailsfacture[#Headers])), ROW(10:10)), MATCH($H$13, Détailsfacture[#Headers], 0)),"")</f>
        <v/>
      </c>
      <c r="I23" s="68" t="str">
        <f t="array" ref="I23">IFERROR(INDEX(Détailsfacture[],SMALL(IF(Détailsfacture[N° de facture]=rngFacture,ROW(Détailsfacture[])-ROW(Détailsfacture[#Headers])), ROW(10:10)), MATCH($I$13, Détailsfacture[#Headers], 0)),"")</f>
        <v/>
      </c>
      <c r="J23" s="56" t="str">
        <f t="shared" si="0"/>
        <v/>
      </c>
    </row>
    <row r="24" spans="2:10" s="12" customFormat="1" ht="20.100000000000001" customHeight="1" x14ac:dyDescent="0.2">
      <c r="B24" s="62" t="str">
        <f t="array" ref="B24">IFERROR(INDEX(Détailsfacture[],SMALL(IF(Détailsfacture[N° de facture]=rngFacture,ROW(Détailsfacture[])-ROW(Détailsfacture[#Headers])), ROW(11:11)), MATCH($B$13, Détailsfacture[#Headers], 0)),"")</f>
        <v/>
      </c>
      <c r="C24" s="63" t="str">
        <f t="array" ref="C24">IFERROR(INDEX(Détailsfacture[],SMALL(IF(Détailsfacture[N° de facture]=rngFacture,ROW(Détailsfacture[])-ROW(Détailsfacture[#Headers])), ROW(11:11)), MATCH($C$13, Détailsfacture[#Headers], 0)),"")</f>
        <v/>
      </c>
      <c r="D24" s="64" t="str">
        <f t="array" ref="D24">IFERROR(INDEX(Détailsfacture[],SMALL(IF(Détailsfacture[N° de facture]=rngFacture,ROW(Détailsfacture[])-ROW(Détailsfacture[#Headers])), ROW(11:11)), MATCH($D$13, Détailsfacture[#Headers], 0)),"")</f>
        <v/>
      </c>
      <c r="E24" s="65" t="str">
        <f t="array" ref="E24">IFERROR(INDEX(Détailsfacture[],SMALL(IF(Détailsfacture[N° de facture]=rngFacture,ROW(Détailsfacture[])-ROW(Détailsfacture[#Headers])), ROW(11:11)), MATCH($E$13, Détailsfacture[#Headers], 0)),"")</f>
        <v/>
      </c>
      <c r="F24" s="66" t="str">
        <f t="array" ref="F24">IFERROR(INDEX(Détailsfacture[],SMALL(IF(Détailsfacture[N° de facture]=rngFacture,ROW(Détailsfacture[])-ROW(Détailsfacture[#Headers])), ROW(11:11)), MATCH($F$13, Détailsfacture[#Headers], 0)),"")</f>
        <v/>
      </c>
      <c r="G24" s="66" t="str">
        <f t="array" ref="G24">IFERROR(INDEX(Détailsfacture[],SMALL(IF(Détailsfacture[N° de facture]=rngFacture,ROW(Détailsfacture[])-ROW(Détailsfacture[#Headers])), ROW(11:11)), MATCH($G$13, Détailsfacture[#Headers], 0)),"")</f>
        <v/>
      </c>
      <c r="H24" s="67" t="str">
        <f t="array" ref="H24">IFERROR(INDEX(Détailsfacture[],SMALL(IF(Détailsfacture[N° de facture]=rngFacture,ROW(Détailsfacture[])-ROW(Détailsfacture[#Headers])), ROW(11:11)), MATCH($H$13, Détailsfacture[#Headers], 0)),"")</f>
        <v/>
      </c>
      <c r="I24" s="68" t="str">
        <f t="array" ref="I24">IFERROR(INDEX(Détailsfacture[],SMALL(IF(Détailsfacture[N° de facture]=rngFacture,ROW(Détailsfacture[])-ROW(Détailsfacture[#Headers])), ROW(11:11)), MATCH($I$13, Détailsfacture[#Headers], 0)),"")</f>
        <v/>
      </c>
      <c r="J24" s="56" t="str">
        <f t="shared" si="0"/>
        <v/>
      </c>
    </row>
    <row r="25" spans="2:10" s="12" customFormat="1" ht="20.100000000000001" customHeight="1" x14ac:dyDescent="0.2">
      <c r="B25" s="62" t="str">
        <f t="array" ref="B25">IFERROR(INDEX(Détailsfacture[],SMALL(IF(Détailsfacture[N° de facture]=rngFacture,ROW(Détailsfacture[])-ROW(Détailsfacture[#Headers])), ROW(12:12)), MATCH($B$13, Détailsfacture[#Headers], 0)),"")</f>
        <v/>
      </c>
      <c r="C25" s="63" t="str">
        <f t="array" ref="C25">IFERROR(INDEX(Détailsfacture[],SMALL(IF(Détailsfacture[N° de facture]=rngFacture,ROW(Détailsfacture[])-ROW(Détailsfacture[#Headers])), ROW(12:12)), MATCH($C$13, Détailsfacture[#Headers], 0)),"")</f>
        <v/>
      </c>
      <c r="D25" s="64" t="str">
        <f t="array" ref="D25">IFERROR(INDEX(Détailsfacture[],SMALL(IF(Détailsfacture[N° de facture]=rngFacture,ROW(Détailsfacture[])-ROW(Détailsfacture[#Headers])), ROW(12:12)), MATCH($D$13, Détailsfacture[#Headers], 0)),"")</f>
        <v/>
      </c>
      <c r="E25" s="65" t="str">
        <f t="array" ref="E25">IFERROR(INDEX(Détailsfacture[],SMALL(IF(Détailsfacture[N° de facture]=rngFacture,ROW(Détailsfacture[])-ROW(Détailsfacture[#Headers])), ROW(12:12)), MATCH($E$13, Détailsfacture[#Headers], 0)),"")</f>
        <v/>
      </c>
      <c r="F25" s="66" t="str">
        <f t="array" ref="F25">IFERROR(INDEX(Détailsfacture[],SMALL(IF(Détailsfacture[N° de facture]=rngFacture,ROW(Détailsfacture[])-ROW(Détailsfacture[#Headers])), ROW(12:12)), MATCH($F$13, Détailsfacture[#Headers], 0)),"")</f>
        <v/>
      </c>
      <c r="G25" s="66" t="str">
        <f t="array" ref="G25">IFERROR(INDEX(Détailsfacture[],SMALL(IF(Détailsfacture[N° de facture]=rngFacture,ROW(Détailsfacture[])-ROW(Détailsfacture[#Headers])), ROW(12:12)), MATCH($G$13, Détailsfacture[#Headers], 0)),"")</f>
        <v/>
      </c>
      <c r="H25" s="67" t="str">
        <f t="array" ref="H25">IFERROR(INDEX(Détailsfacture[],SMALL(IF(Détailsfacture[N° de facture]=rngFacture,ROW(Détailsfacture[])-ROW(Détailsfacture[#Headers])), ROW(12:12)), MATCH($H$13, Détailsfacture[#Headers], 0)),"")</f>
        <v/>
      </c>
      <c r="I25" s="68" t="str">
        <f t="array" ref="I25">IFERROR(INDEX(Détailsfacture[],SMALL(IF(Détailsfacture[N° de facture]=rngFacture,ROW(Détailsfacture[])-ROW(Détailsfacture[#Headers])), ROW(12:12)), MATCH($I$13, Détailsfacture[#Headers], 0)),"")</f>
        <v/>
      </c>
      <c r="J25" s="56" t="str">
        <f t="shared" si="0"/>
        <v/>
      </c>
    </row>
    <row r="26" spans="2:10" s="12" customFormat="1" ht="20.100000000000001" customHeight="1" x14ac:dyDescent="0.2">
      <c r="B26" s="62" t="str">
        <f t="array" ref="B26">IFERROR(INDEX(Détailsfacture[],SMALL(IF(Détailsfacture[N° de facture]=rngFacture,ROW(Détailsfacture[])-ROW(Détailsfacture[#Headers])), ROW(13:13)), MATCH($B$13, Détailsfacture[#Headers], 0)),"")</f>
        <v/>
      </c>
      <c r="C26" s="63" t="str">
        <f t="array" ref="C26">IFERROR(INDEX(Détailsfacture[],SMALL(IF(Détailsfacture[N° de facture]=rngFacture,ROW(Détailsfacture[])-ROW(Détailsfacture[#Headers])), ROW(13:13)), MATCH($C$13, Détailsfacture[#Headers], 0)),"")</f>
        <v/>
      </c>
      <c r="D26" s="64" t="str">
        <f t="array" ref="D26">IFERROR(INDEX(Détailsfacture[],SMALL(IF(Détailsfacture[N° de facture]=rngFacture,ROW(Détailsfacture[])-ROW(Détailsfacture[#Headers])), ROW(13:13)), MATCH($D$13, Détailsfacture[#Headers], 0)),"")</f>
        <v/>
      </c>
      <c r="E26" s="65" t="str">
        <f t="array" ref="E26">IFERROR(INDEX(Détailsfacture[],SMALL(IF(Détailsfacture[N° de facture]=rngFacture,ROW(Détailsfacture[])-ROW(Détailsfacture[#Headers])), ROW(13:13)), MATCH($E$13, Détailsfacture[#Headers], 0)),"")</f>
        <v/>
      </c>
      <c r="F26" s="66" t="str">
        <f t="array" ref="F26">IFERROR(INDEX(Détailsfacture[],SMALL(IF(Détailsfacture[N° de facture]=rngFacture,ROW(Détailsfacture[])-ROW(Détailsfacture[#Headers])), ROW(13:13)), MATCH($F$13, Détailsfacture[#Headers], 0)),"")</f>
        <v/>
      </c>
      <c r="G26" s="66" t="str">
        <f t="array" ref="G26">IFERROR(INDEX(Détailsfacture[],SMALL(IF(Détailsfacture[N° de facture]=rngFacture,ROW(Détailsfacture[])-ROW(Détailsfacture[#Headers])), ROW(13:13)), MATCH($G$13, Détailsfacture[#Headers], 0)),"")</f>
        <v/>
      </c>
      <c r="H26" s="67" t="str">
        <f t="array" ref="H26">IFERROR(INDEX(Détailsfacture[],SMALL(IF(Détailsfacture[N° de facture]=rngFacture,ROW(Détailsfacture[])-ROW(Détailsfacture[#Headers])), ROW(13:13)), MATCH($H$13, Détailsfacture[#Headers], 0)),"")</f>
        <v/>
      </c>
      <c r="I26" s="68" t="str">
        <f t="array" ref="I26">IFERROR(INDEX(Détailsfacture[],SMALL(IF(Détailsfacture[N° de facture]=rngFacture,ROW(Détailsfacture[])-ROW(Détailsfacture[#Headers])), ROW(13:13)), MATCH($I$13, Détailsfacture[#Headers], 0)),"")</f>
        <v/>
      </c>
      <c r="J26" s="56" t="str">
        <f t="shared" si="0"/>
        <v/>
      </c>
    </row>
    <row r="27" spans="2:10" s="12" customFormat="1" ht="20.100000000000001" customHeight="1" x14ac:dyDescent="0.2">
      <c r="B27" s="62" t="str">
        <f t="array" ref="B27">IFERROR(INDEX(Détailsfacture[],SMALL(IF(Détailsfacture[N° de facture]=rngFacture,ROW(Détailsfacture[])-ROW(Détailsfacture[#Headers])), ROW(14:14)), MATCH($B$13, Détailsfacture[#Headers], 0)),"")</f>
        <v/>
      </c>
      <c r="C27" s="63" t="str">
        <f t="array" ref="C27">IFERROR(INDEX(Détailsfacture[],SMALL(IF(Détailsfacture[N° de facture]=rngFacture,ROW(Détailsfacture[])-ROW(Détailsfacture[#Headers])), ROW(14:14)), MATCH($C$13, Détailsfacture[#Headers], 0)),"")</f>
        <v/>
      </c>
      <c r="D27" s="64" t="str">
        <f t="array" ref="D27">IFERROR(INDEX(Détailsfacture[],SMALL(IF(Détailsfacture[N° de facture]=rngFacture,ROW(Détailsfacture[])-ROW(Détailsfacture[#Headers])), ROW(14:14)), MATCH($D$13, Détailsfacture[#Headers], 0)),"")</f>
        <v/>
      </c>
      <c r="E27" s="65" t="str">
        <f t="array" ref="E27">IFERROR(INDEX(Détailsfacture[],SMALL(IF(Détailsfacture[N° de facture]=rngFacture,ROW(Détailsfacture[])-ROW(Détailsfacture[#Headers])), ROW(14:14)), MATCH($E$13, Détailsfacture[#Headers], 0)),"")</f>
        <v/>
      </c>
      <c r="F27" s="66" t="str">
        <f t="array" ref="F27">IFERROR(INDEX(Détailsfacture[],SMALL(IF(Détailsfacture[N° de facture]=rngFacture,ROW(Détailsfacture[])-ROW(Détailsfacture[#Headers])), ROW(14:14)), MATCH($F$13, Détailsfacture[#Headers], 0)),"")</f>
        <v/>
      </c>
      <c r="G27" s="66" t="str">
        <f t="array" ref="G27">IFERROR(INDEX(Détailsfacture[],SMALL(IF(Détailsfacture[N° de facture]=rngFacture,ROW(Détailsfacture[])-ROW(Détailsfacture[#Headers])), ROW(14:14)), MATCH($G$13, Détailsfacture[#Headers], 0)),"")</f>
        <v/>
      </c>
      <c r="H27" s="67" t="str">
        <f t="array" ref="H27">IFERROR(INDEX(Détailsfacture[],SMALL(IF(Détailsfacture[N° de facture]=rngFacture,ROW(Détailsfacture[])-ROW(Détailsfacture[#Headers])), ROW(14:14)), MATCH($H$13, Détailsfacture[#Headers], 0)),"")</f>
        <v/>
      </c>
      <c r="I27" s="68" t="str">
        <f t="array" ref="I27">IFERROR(INDEX(Détailsfacture[],SMALL(IF(Détailsfacture[N° de facture]=rngFacture,ROW(Détailsfacture[])-ROW(Détailsfacture[#Headers])), ROW(14:14)), MATCH($I$13, Détailsfacture[#Headers], 0)),"")</f>
        <v/>
      </c>
      <c r="J27" s="56" t="str">
        <f t="shared" si="0"/>
        <v/>
      </c>
    </row>
    <row r="28" spans="2:10" s="12" customFormat="1" ht="20.100000000000001" customHeight="1" x14ac:dyDescent="0.2">
      <c r="B28" s="62" t="str">
        <f t="array" ref="B28">IFERROR(INDEX(Détailsfacture[],SMALL(IF(Détailsfacture[N° de facture]=rngFacture,ROW(Détailsfacture[])-ROW(Détailsfacture[#Headers])), ROW(15:15)), MATCH($B$13, Détailsfacture[#Headers], 0)),"")</f>
        <v/>
      </c>
      <c r="C28" s="63" t="str">
        <f t="array" ref="C28">IFERROR(INDEX(Détailsfacture[],SMALL(IF(Détailsfacture[N° de facture]=rngFacture,ROW(Détailsfacture[])-ROW(Détailsfacture[#Headers])), ROW(15:15)), MATCH($C$13, Détailsfacture[#Headers], 0)),"")</f>
        <v/>
      </c>
      <c r="D28" s="64" t="str">
        <f t="array" ref="D28">IFERROR(INDEX(Détailsfacture[],SMALL(IF(Détailsfacture[N° de facture]=rngFacture,ROW(Détailsfacture[])-ROW(Détailsfacture[#Headers])), ROW(15:15)), MATCH($D$13, Détailsfacture[#Headers], 0)),"")</f>
        <v/>
      </c>
      <c r="E28" s="65" t="str">
        <f t="array" ref="E28">IFERROR(INDEX(Détailsfacture[],SMALL(IF(Détailsfacture[N° de facture]=rngFacture,ROW(Détailsfacture[])-ROW(Détailsfacture[#Headers])), ROW(15:15)), MATCH($E$13, Détailsfacture[#Headers], 0)),"")</f>
        <v/>
      </c>
      <c r="F28" s="66" t="str">
        <f t="array" ref="F28">IFERROR(INDEX(Détailsfacture[],SMALL(IF(Détailsfacture[N° de facture]=rngFacture,ROW(Détailsfacture[])-ROW(Détailsfacture[#Headers])), ROW(15:15)), MATCH($F$13, Détailsfacture[#Headers], 0)),"")</f>
        <v/>
      </c>
      <c r="G28" s="66" t="str">
        <f t="array" ref="G28">IFERROR(INDEX(Détailsfacture[],SMALL(IF(Détailsfacture[N° de facture]=rngFacture,ROW(Détailsfacture[])-ROW(Détailsfacture[#Headers])), ROW(15:15)), MATCH($G$13, Détailsfacture[#Headers], 0)),"")</f>
        <v/>
      </c>
      <c r="H28" s="67" t="str">
        <f t="array" ref="H28">IFERROR(INDEX(Détailsfacture[],SMALL(IF(Détailsfacture[N° de facture]=rngFacture,ROW(Détailsfacture[])-ROW(Détailsfacture[#Headers])), ROW(15:15)), MATCH($H$13, Détailsfacture[#Headers], 0)),"")</f>
        <v/>
      </c>
      <c r="I28" s="68" t="str">
        <f t="array" ref="I28">IFERROR(INDEX(Détailsfacture[],SMALL(IF(Détailsfacture[N° de facture]=rngFacture,ROW(Détailsfacture[])-ROW(Détailsfacture[#Headers])), ROW(15:15)), MATCH($I$13, Détailsfacture[#Headers], 0)),"")</f>
        <v/>
      </c>
      <c r="J28" s="56" t="str">
        <f t="shared" si="0"/>
        <v/>
      </c>
    </row>
    <row r="29" spans="2:10" s="12" customFormat="1" ht="20.100000000000001" customHeight="1" x14ac:dyDescent="0.2">
      <c r="B29" s="62" t="str">
        <f t="array" ref="B29">IFERROR(INDEX(Détailsfacture[],SMALL(IF(Détailsfacture[N° de facture]=rngFacture,ROW(Détailsfacture[])-ROW(Détailsfacture[#Headers])), ROW(16:16)), MATCH($B$13, Détailsfacture[#Headers], 0)),"")</f>
        <v/>
      </c>
      <c r="C29" s="63" t="str">
        <f t="array" ref="C29">IFERROR(INDEX(Détailsfacture[],SMALL(IF(Détailsfacture[N° de facture]=rngFacture,ROW(Détailsfacture[])-ROW(Détailsfacture[#Headers])), ROW(16:16)), MATCH($C$13, Détailsfacture[#Headers], 0)),"")</f>
        <v/>
      </c>
      <c r="D29" s="64" t="str">
        <f t="array" ref="D29">IFERROR(INDEX(Détailsfacture[],SMALL(IF(Détailsfacture[N° de facture]=rngFacture,ROW(Détailsfacture[])-ROW(Détailsfacture[#Headers])), ROW(16:16)), MATCH($D$13, Détailsfacture[#Headers], 0)),"")</f>
        <v/>
      </c>
      <c r="E29" s="65" t="str">
        <f t="array" ref="E29">IFERROR(INDEX(Détailsfacture[],SMALL(IF(Détailsfacture[N° de facture]=rngFacture,ROW(Détailsfacture[])-ROW(Détailsfacture[#Headers])), ROW(16:16)), MATCH($E$13, Détailsfacture[#Headers], 0)),"")</f>
        <v/>
      </c>
      <c r="F29" s="66" t="str">
        <f t="array" ref="F29">IFERROR(INDEX(Détailsfacture[],SMALL(IF(Détailsfacture[N° de facture]=rngFacture,ROW(Détailsfacture[])-ROW(Détailsfacture[#Headers])), ROW(16:16)), MATCH($F$13, Détailsfacture[#Headers], 0)),"")</f>
        <v/>
      </c>
      <c r="G29" s="66" t="str">
        <f t="array" ref="G29">IFERROR(INDEX(Détailsfacture[],SMALL(IF(Détailsfacture[N° de facture]=rngFacture,ROW(Détailsfacture[])-ROW(Détailsfacture[#Headers])), ROW(16:16)), MATCH($G$13, Détailsfacture[#Headers], 0)),"")</f>
        <v/>
      </c>
      <c r="H29" s="67" t="str">
        <f t="array" ref="H29">IFERROR(INDEX(Détailsfacture[],SMALL(IF(Détailsfacture[N° de facture]=rngFacture,ROW(Détailsfacture[])-ROW(Détailsfacture[#Headers])), ROW(16:16)), MATCH($H$13, Détailsfacture[#Headers], 0)),"")</f>
        <v/>
      </c>
      <c r="I29" s="68" t="str">
        <f t="array" ref="I29">IFERROR(INDEX(Détailsfacture[],SMALL(IF(Détailsfacture[N° de facture]=rngFacture,ROW(Détailsfacture[])-ROW(Détailsfacture[#Headers])), ROW(16:16)), MATCH($I$13, Détailsfacture[#Headers], 0)),"")</f>
        <v/>
      </c>
      <c r="J29" s="56" t="str">
        <f t="shared" si="0"/>
        <v/>
      </c>
    </row>
    <row r="30" spans="2:10" s="12" customFormat="1" ht="20.100000000000001" customHeight="1" x14ac:dyDescent="0.2">
      <c r="B30" s="62" t="str">
        <f t="array" ref="B30">IFERROR(INDEX(Détailsfacture[],SMALL(IF(Détailsfacture[N° de facture]=rngFacture,ROW(Détailsfacture[])-ROW(Détailsfacture[#Headers])), ROW(17:17)), MATCH($B$13, Détailsfacture[#Headers], 0)),"")</f>
        <v/>
      </c>
      <c r="C30" s="63" t="str">
        <f t="array" ref="C30">IFERROR(INDEX(Détailsfacture[],SMALL(IF(Détailsfacture[N° de facture]=rngFacture,ROW(Détailsfacture[])-ROW(Détailsfacture[#Headers])), ROW(17:17)), MATCH($C$13, Détailsfacture[#Headers], 0)),"")</f>
        <v/>
      </c>
      <c r="D30" s="64" t="str">
        <f t="array" ref="D30">IFERROR(INDEX(Détailsfacture[],SMALL(IF(Détailsfacture[N° de facture]=rngFacture,ROW(Détailsfacture[])-ROW(Détailsfacture[#Headers])), ROW(17:17)), MATCH($D$13, Détailsfacture[#Headers], 0)),"")</f>
        <v/>
      </c>
      <c r="E30" s="65" t="str">
        <f t="array" ref="E30">IFERROR(INDEX(Détailsfacture[],SMALL(IF(Détailsfacture[N° de facture]=rngFacture,ROW(Détailsfacture[])-ROW(Détailsfacture[#Headers])), ROW(17:17)), MATCH($E$13, Détailsfacture[#Headers], 0)),"")</f>
        <v/>
      </c>
      <c r="F30" s="66" t="str">
        <f t="array" ref="F30">IFERROR(INDEX(Détailsfacture[],SMALL(IF(Détailsfacture[N° de facture]=rngFacture,ROW(Détailsfacture[])-ROW(Détailsfacture[#Headers])), ROW(17:17)), MATCH($F$13, Détailsfacture[#Headers], 0)),"")</f>
        <v/>
      </c>
      <c r="G30" s="66" t="str">
        <f t="array" ref="G30">IFERROR(INDEX(Détailsfacture[],SMALL(IF(Détailsfacture[N° de facture]=rngFacture,ROW(Détailsfacture[])-ROW(Détailsfacture[#Headers])), ROW(17:17)), MATCH($G$13, Détailsfacture[#Headers], 0)),"")</f>
        <v/>
      </c>
      <c r="H30" s="67" t="str">
        <f t="array" ref="H30">IFERROR(INDEX(Détailsfacture[],SMALL(IF(Détailsfacture[N° de facture]=rngFacture,ROW(Détailsfacture[])-ROW(Détailsfacture[#Headers])), ROW(17:17)), MATCH($H$13, Détailsfacture[#Headers], 0)),"")</f>
        <v/>
      </c>
      <c r="I30" s="68" t="str">
        <f t="array" ref="I30">IFERROR(INDEX(Détailsfacture[],SMALL(IF(Détailsfacture[N° de facture]=rngFacture,ROW(Détailsfacture[])-ROW(Détailsfacture[#Headers])), ROW(17:17)), MATCH($I$13, Détailsfacture[#Headers], 0)),"")</f>
        <v/>
      </c>
      <c r="J30" s="56" t="str">
        <f t="shared" si="0"/>
        <v/>
      </c>
    </row>
    <row r="31" spans="2:10" s="12" customFormat="1" ht="20.100000000000001" customHeight="1" x14ac:dyDescent="0.2">
      <c r="B31" s="62" t="str">
        <f t="array" ref="B31">IFERROR(INDEX(Détailsfacture[],SMALL(IF(Détailsfacture[N° de facture]=rngFacture,ROW(Détailsfacture[])-ROW(Détailsfacture[#Headers])), ROW(18:18)), MATCH($B$13, Détailsfacture[#Headers], 0)),"")</f>
        <v/>
      </c>
      <c r="C31" s="63" t="str">
        <f t="array" ref="C31">IFERROR(INDEX(Détailsfacture[],SMALL(IF(Détailsfacture[N° de facture]=rngFacture,ROW(Détailsfacture[])-ROW(Détailsfacture[#Headers])), ROW(18:18)), MATCH($C$13, Détailsfacture[#Headers], 0)),"")</f>
        <v/>
      </c>
      <c r="D31" s="64" t="str">
        <f t="array" ref="D31">IFERROR(INDEX(Détailsfacture[],SMALL(IF(Détailsfacture[N° de facture]=rngFacture,ROW(Détailsfacture[])-ROW(Détailsfacture[#Headers])), ROW(18:18)), MATCH($D$13, Détailsfacture[#Headers], 0)),"")</f>
        <v/>
      </c>
      <c r="E31" s="65" t="str">
        <f t="array" ref="E31">IFERROR(INDEX(Détailsfacture[],SMALL(IF(Détailsfacture[N° de facture]=rngFacture,ROW(Détailsfacture[])-ROW(Détailsfacture[#Headers])), ROW(18:18)), MATCH($E$13, Détailsfacture[#Headers], 0)),"")</f>
        <v/>
      </c>
      <c r="F31" s="66" t="str">
        <f t="array" ref="F31">IFERROR(INDEX(Détailsfacture[],SMALL(IF(Détailsfacture[N° de facture]=rngFacture,ROW(Détailsfacture[])-ROW(Détailsfacture[#Headers])), ROW(18:18)), MATCH($F$13, Détailsfacture[#Headers], 0)),"")</f>
        <v/>
      </c>
      <c r="G31" s="66" t="str">
        <f t="array" ref="G31">IFERROR(INDEX(Détailsfacture[],SMALL(IF(Détailsfacture[N° de facture]=rngFacture,ROW(Détailsfacture[])-ROW(Détailsfacture[#Headers])), ROW(18:18)), MATCH($G$13, Détailsfacture[#Headers], 0)),"")</f>
        <v/>
      </c>
      <c r="H31" s="67" t="str">
        <f t="array" ref="H31">IFERROR(INDEX(Détailsfacture[],SMALL(IF(Détailsfacture[N° de facture]=rngFacture,ROW(Détailsfacture[])-ROW(Détailsfacture[#Headers])), ROW(18:18)), MATCH($H$13, Détailsfacture[#Headers], 0)),"")</f>
        <v/>
      </c>
      <c r="I31" s="68" t="str">
        <f t="array" ref="I31">IFERROR(INDEX(Détailsfacture[],SMALL(IF(Détailsfacture[N° de facture]=rngFacture,ROW(Détailsfacture[])-ROW(Détailsfacture[#Headers])), ROW(18:18)), MATCH($I$13, Détailsfacture[#Headers], 0)),"")</f>
        <v/>
      </c>
      <c r="J31" s="56" t="str">
        <f t="shared" si="0"/>
        <v/>
      </c>
    </row>
    <row r="32" spans="2:10" s="12" customFormat="1" ht="20.100000000000001" customHeight="1" x14ac:dyDescent="0.2">
      <c r="B32" s="62" t="str">
        <f t="array" ref="B32">IFERROR(INDEX(Détailsfacture[],SMALL(IF(Détailsfacture[N° de facture]=rngFacture,ROW(Détailsfacture[])-ROW(Détailsfacture[#Headers])), ROW(19:19)), MATCH($B$13, Détailsfacture[#Headers], 0)),"")</f>
        <v/>
      </c>
      <c r="C32" s="63" t="str">
        <f t="array" ref="C32">IFERROR(INDEX(Détailsfacture[],SMALL(IF(Détailsfacture[N° de facture]=rngFacture,ROW(Détailsfacture[])-ROW(Détailsfacture[#Headers])), ROW(19:19)), MATCH($C$13, Détailsfacture[#Headers], 0)),"")</f>
        <v/>
      </c>
      <c r="D32" s="64" t="str">
        <f t="array" ref="D32">IFERROR(INDEX(Détailsfacture[],SMALL(IF(Détailsfacture[N° de facture]=rngFacture,ROW(Détailsfacture[])-ROW(Détailsfacture[#Headers])), ROW(19:19)), MATCH($D$13, Détailsfacture[#Headers], 0)),"")</f>
        <v/>
      </c>
      <c r="E32" s="65" t="str">
        <f t="array" ref="E32">IFERROR(INDEX(Détailsfacture[],SMALL(IF(Détailsfacture[N° de facture]=rngFacture,ROW(Détailsfacture[])-ROW(Détailsfacture[#Headers])), ROW(19:19)), MATCH($E$13, Détailsfacture[#Headers], 0)),"")</f>
        <v/>
      </c>
      <c r="F32" s="66" t="str">
        <f t="array" ref="F32">IFERROR(INDEX(Détailsfacture[],SMALL(IF(Détailsfacture[N° de facture]=rngFacture,ROW(Détailsfacture[])-ROW(Détailsfacture[#Headers])), ROW(19:19)), MATCH($F$13, Détailsfacture[#Headers], 0)),"")</f>
        <v/>
      </c>
      <c r="G32" s="66" t="str">
        <f t="array" ref="G32">IFERROR(INDEX(Détailsfacture[],SMALL(IF(Détailsfacture[N° de facture]=rngFacture,ROW(Détailsfacture[])-ROW(Détailsfacture[#Headers])), ROW(19:19)), MATCH($G$13, Détailsfacture[#Headers], 0)),"")</f>
        <v/>
      </c>
      <c r="H32" s="67" t="str">
        <f t="array" ref="H32">IFERROR(INDEX(Détailsfacture[],SMALL(IF(Détailsfacture[N° de facture]=rngFacture,ROW(Détailsfacture[])-ROW(Détailsfacture[#Headers])), ROW(19:19)), MATCH($H$13, Détailsfacture[#Headers], 0)),"")</f>
        <v/>
      </c>
      <c r="I32" s="68" t="str">
        <f t="array" ref="I32">IFERROR(INDEX(Détailsfacture[],SMALL(IF(Détailsfacture[N° de facture]=rngFacture,ROW(Détailsfacture[])-ROW(Détailsfacture[#Headers])), ROW(19:19)), MATCH($I$13, Détailsfacture[#Headers], 0)),"")</f>
        <v/>
      </c>
      <c r="J32" s="56" t="str">
        <f t="shared" si="0"/>
        <v/>
      </c>
    </row>
    <row r="33" spans="2:21" s="12" customFormat="1" ht="20.100000000000001" customHeight="1" x14ac:dyDescent="0.2">
      <c r="B33" s="62" t="str">
        <f t="array" ref="B33">IFERROR(INDEX(Détailsfacture[],SMALL(IF(Détailsfacture[N° de facture]=rngFacture,ROW(Détailsfacture[])-ROW(Détailsfacture[#Headers])), ROW(20:20)), MATCH($B$13, Détailsfacture[#Headers], 0)),"")</f>
        <v/>
      </c>
      <c r="C33" s="63" t="str">
        <f t="array" ref="C33">IFERROR(INDEX(Détailsfacture[],SMALL(IF(Détailsfacture[N° de facture]=rngFacture,ROW(Détailsfacture[])-ROW(Détailsfacture[#Headers])), ROW(20:20)), MATCH($C$13, Détailsfacture[#Headers], 0)),"")</f>
        <v/>
      </c>
      <c r="D33" s="64" t="str">
        <f t="array" ref="D33">IFERROR(INDEX(Détailsfacture[],SMALL(IF(Détailsfacture[N° de facture]=rngFacture,ROW(Détailsfacture[])-ROW(Détailsfacture[#Headers])), ROW(20:20)), MATCH($D$13, Détailsfacture[#Headers], 0)),"")</f>
        <v/>
      </c>
      <c r="E33" s="65" t="str">
        <f t="array" ref="E33">IFERROR(INDEX(Détailsfacture[],SMALL(IF(Détailsfacture[N° de facture]=rngFacture,ROW(Détailsfacture[])-ROW(Détailsfacture[#Headers])), ROW(20:20)), MATCH($E$13, Détailsfacture[#Headers], 0)),"")</f>
        <v/>
      </c>
      <c r="F33" s="66" t="str">
        <f t="array" ref="F33">IFERROR(INDEX(Détailsfacture[],SMALL(IF(Détailsfacture[N° de facture]=rngFacture,ROW(Détailsfacture[])-ROW(Détailsfacture[#Headers])), ROW(20:20)), MATCH($F$13, Détailsfacture[#Headers], 0)),"")</f>
        <v/>
      </c>
      <c r="G33" s="66" t="str">
        <f t="array" ref="G33">IFERROR(INDEX(Détailsfacture[],SMALL(IF(Détailsfacture[N° de facture]=rngFacture,ROW(Détailsfacture[])-ROW(Détailsfacture[#Headers])), ROW(20:20)), MATCH($G$13, Détailsfacture[#Headers], 0)),"")</f>
        <v/>
      </c>
      <c r="H33" s="67" t="str">
        <f t="array" ref="H33">IFERROR(INDEX(Détailsfacture[],SMALL(IF(Détailsfacture[N° de facture]=rngFacture,ROW(Détailsfacture[])-ROW(Détailsfacture[#Headers])), ROW(20:20)), MATCH($H$13, Détailsfacture[#Headers], 0)),"")</f>
        <v/>
      </c>
      <c r="I33" s="68" t="str">
        <f t="array" ref="I33">IFERROR(INDEX(Détailsfacture[],SMALL(IF(Détailsfacture[N° de facture]=rngFacture,ROW(Détailsfacture[])-ROW(Détailsfacture[#Headers])), ROW(20:20)), MATCH($I$13, Détailsfacture[#Headers], 0)),"")</f>
        <v/>
      </c>
      <c r="J33" s="56" t="str">
        <f t="shared" si="0"/>
        <v/>
      </c>
    </row>
    <row r="34" spans="2:21" s="12" customFormat="1" ht="20.100000000000001" customHeight="1" x14ac:dyDescent="0.2">
      <c r="B34" s="62" t="str">
        <f t="array" ref="B34">IFERROR(INDEX(Détailsfacture[],SMALL(IF(Détailsfacture[N° de facture]=rngFacture,ROW(Détailsfacture[])-ROW(Détailsfacture[#Headers])), ROW(21:21)), MATCH($B$13, Détailsfacture[#Headers], 0)),"")</f>
        <v/>
      </c>
      <c r="C34" s="63" t="str">
        <f t="array" ref="C34">IFERROR(INDEX(Détailsfacture[],SMALL(IF(Détailsfacture[N° de facture]=rngFacture,ROW(Détailsfacture[])-ROW(Détailsfacture[#Headers])), ROW(21:21)), MATCH($C$13, Détailsfacture[#Headers], 0)),"")</f>
        <v/>
      </c>
      <c r="D34" s="64" t="str">
        <f t="array" ref="D34">IFERROR(INDEX(Détailsfacture[],SMALL(IF(Détailsfacture[N° de facture]=rngFacture,ROW(Détailsfacture[])-ROW(Détailsfacture[#Headers])), ROW(21:21)), MATCH($D$13, Détailsfacture[#Headers], 0)),"")</f>
        <v/>
      </c>
      <c r="E34" s="65" t="str">
        <f t="array" ref="E34">IFERROR(INDEX(Détailsfacture[],SMALL(IF(Détailsfacture[N° de facture]=rngFacture,ROW(Détailsfacture[])-ROW(Détailsfacture[#Headers])), ROW(21:21)), MATCH($E$13, Détailsfacture[#Headers], 0)),"")</f>
        <v/>
      </c>
      <c r="F34" s="66" t="str">
        <f t="array" ref="F34">IFERROR(INDEX(Détailsfacture[],SMALL(IF(Détailsfacture[N° de facture]=rngFacture,ROW(Détailsfacture[])-ROW(Détailsfacture[#Headers])), ROW(21:21)), MATCH($F$13, Détailsfacture[#Headers], 0)),"")</f>
        <v/>
      </c>
      <c r="G34" s="66" t="str">
        <f t="array" ref="G34">IFERROR(INDEX(Détailsfacture[],SMALL(IF(Détailsfacture[N° de facture]=rngFacture,ROW(Détailsfacture[])-ROW(Détailsfacture[#Headers])), ROW(21:21)), MATCH($G$13, Détailsfacture[#Headers], 0)),"")</f>
        <v/>
      </c>
      <c r="H34" s="67" t="str">
        <f t="array" ref="H34">IFERROR(INDEX(Détailsfacture[],SMALL(IF(Détailsfacture[N° de facture]=rngFacture,ROW(Détailsfacture[])-ROW(Détailsfacture[#Headers])), ROW(21:21)), MATCH($H$13, Détailsfacture[#Headers], 0)),"")</f>
        <v/>
      </c>
      <c r="I34" s="68" t="str">
        <f t="array" ref="I34">IFERROR(INDEX(Détailsfacture[],SMALL(IF(Détailsfacture[N° de facture]=rngFacture,ROW(Détailsfacture[])-ROW(Détailsfacture[#Headers])), ROW(21:21)), MATCH($I$13, Détailsfacture[#Headers], 0)),"")</f>
        <v/>
      </c>
      <c r="J34" s="56" t="str">
        <f t="shared" si="0"/>
        <v/>
      </c>
    </row>
    <row r="35" spans="2:21" s="12" customFormat="1" ht="20.100000000000001" customHeight="1" x14ac:dyDescent="0.2">
      <c r="B35" s="62" t="str">
        <f t="array" ref="B35">IFERROR(INDEX(Détailsfacture[],SMALL(IF(Détailsfacture[N° de facture]=rngFacture,ROW(Détailsfacture[])-ROW(Détailsfacture[#Headers])), ROW(22:22)), MATCH($B$13, Détailsfacture[#Headers], 0)),"")</f>
        <v/>
      </c>
      <c r="C35" s="63" t="str">
        <f t="array" ref="C35">IFERROR(INDEX(Détailsfacture[],SMALL(IF(Détailsfacture[N° de facture]=rngFacture,ROW(Détailsfacture[])-ROW(Détailsfacture[#Headers])), ROW(22:22)), MATCH($C$13, Détailsfacture[#Headers], 0)),"")</f>
        <v/>
      </c>
      <c r="D35" s="64" t="str">
        <f t="array" ref="D35">IFERROR(INDEX(Détailsfacture[],SMALL(IF(Détailsfacture[N° de facture]=rngFacture,ROW(Détailsfacture[])-ROW(Détailsfacture[#Headers])), ROW(22:22)), MATCH($D$13, Détailsfacture[#Headers], 0)),"")</f>
        <v/>
      </c>
      <c r="E35" s="65" t="str">
        <f t="array" ref="E35">IFERROR(INDEX(Détailsfacture[],SMALL(IF(Détailsfacture[N° de facture]=rngFacture,ROW(Détailsfacture[])-ROW(Détailsfacture[#Headers])), ROW(22:22)), MATCH($E$13, Détailsfacture[#Headers], 0)),"")</f>
        <v/>
      </c>
      <c r="F35" s="66" t="str">
        <f t="array" ref="F35">IFERROR(INDEX(Détailsfacture[],SMALL(IF(Détailsfacture[N° de facture]=rngFacture,ROW(Détailsfacture[])-ROW(Détailsfacture[#Headers])), ROW(22:22)), MATCH($F$13, Détailsfacture[#Headers], 0)),"")</f>
        <v/>
      </c>
      <c r="G35" s="66" t="str">
        <f t="array" ref="G35">IFERROR(INDEX(Détailsfacture[],SMALL(IF(Détailsfacture[N° de facture]=rngFacture,ROW(Détailsfacture[])-ROW(Détailsfacture[#Headers])), ROW(22:22)), MATCH($G$13, Détailsfacture[#Headers], 0)),"")</f>
        <v/>
      </c>
      <c r="H35" s="67" t="str">
        <f t="array" ref="H35">IFERROR(INDEX(Détailsfacture[],SMALL(IF(Détailsfacture[N° de facture]=rngFacture,ROW(Détailsfacture[])-ROW(Détailsfacture[#Headers])), ROW(22:22)), MATCH($H$13, Détailsfacture[#Headers], 0)),"")</f>
        <v/>
      </c>
      <c r="I35" s="68" t="str">
        <f t="array" ref="I35">IFERROR(INDEX(Détailsfacture[],SMALL(IF(Détailsfacture[N° de facture]=rngFacture,ROW(Détailsfacture[])-ROW(Détailsfacture[#Headers])), ROW(22:22)), MATCH($I$13, Détailsfacture[#Headers], 0)),"")</f>
        <v/>
      </c>
      <c r="J35" s="56" t="str">
        <f t="shared" si="0"/>
        <v/>
      </c>
    </row>
    <row r="36" spans="2:21" s="12" customFormat="1" ht="20.100000000000001" customHeight="1" x14ac:dyDescent="0.2">
      <c r="B36" s="62" t="str">
        <f t="array" ref="B36">IFERROR(INDEX(Détailsfacture[],SMALL(IF(Détailsfacture[N° de facture]=rngFacture,ROW(Détailsfacture[])-ROW(Détailsfacture[#Headers])), ROW(23:23)), MATCH($B$13, Détailsfacture[#Headers], 0)),"")</f>
        <v/>
      </c>
      <c r="C36" s="63" t="str">
        <f t="array" ref="C36">IFERROR(INDEX(Détailsfacture[],SMALL(IF(Détailsfacture[N° de facture]=rngFacture,ROW(Détailsfacture[])-ROW(Détailsfacture[#Headers])), ROW(23:23)), MATCH($C$13, Détailsfacture[#Headers], 0)),"")</f>
        <v/>
      </c>
      <c r="D36" s="64" t="str">
        <f t="array" ref="D36">IFERROR(INDEX(Détailsfacture[],SMALL(IF(Détailsfacture[N° de facture]=rngFacture,ROW(Détailsfacture[])-ROW(Détailsfacture[#Headers])), ROW(23:23)), MATCH($D$13, Détailsfacture[#Headers], 0)),"")</f>
        <v/>
      </c>
      <c r="E36" s="65" t="str">
        <f t="array" ref="E36">IFERROR(INDEX(Détailsfacture[],SMALL(IF(Détailsfacture[N° de facture]=rngFacture,ROW(Détailsfacture[])-ROW(Détailsfacture[#Headers])), ROW(23:23)), MATCH($E$13, Détailsfacture[#Headers], 0)),"")</f>
        <v/>
      </c>
      <c r="F36" s="66" t="str">
        <f t="array" ref="F36">IFERROR(INDEX(Détailsfacture[],SMALL(IF(Détailsfacture[N° de facture]=rngFacture,ROW(Détailsfacture[])-ROW(Détailsfacture[#Headers])), ROW(23:23)), MATCH($F$13, Détailsfacture[#Headers], 0)),"")</f>
        <v/>
      </c>
      <c r="G36" s="66" t="str">
        <f t="array" ref="G36">IFERROR(INDEX(Détailsfacture[],SMALL(IF(Détailsfacture[N° de facture]=rngFacture,ROW(Détailsfacture[])-ROW(Détailsfacture[#Headers])), ROW(23:23)), MATCH($G$13, Détailsfacture[#Headers], 0)),"")</f>
        <v/>
      </c>
      <c r="H36" s="67" t="str">
        <f t="array" ref="H36">IFERROR(INDEX(Détailsfacture[],SMALL(IF(Détailsfacture[N° de facture]=rngFacture,ROW(Détailsfacture[])-ROW(Détailsfacture[#Headers])), ROW(23:23)), MATCH($H$13, Détailsfacture[#Headers], 0)),"")</f>
        <v/>
      </c>
      <c r="I36" s="68" t="str">
        <f t="array" ref="I36">IFERROR(INDEX(Détailsfacture[],SMALL(IF(Détailsfacture[N° de facture]=rngFacture,ROW(Détailsfacture[])-ROW(Détailsfacture[#Headers])), ROW(23:23)), MATCH($I$13, Détailsfacture[#Headers], 0)),"")</f>
        <v/>
      </c>
      <c r="J36" s="56" t="str">
        <f t="shared" si="0"/>
        <v/>
      </c>
    </row>
    <row r="37" spans="2:21" s="12" customFormat="1" ht="20.100000000000001" customHeight="1" x14ac:dyDescent="0.2">
      <c r="B37" s="62" t="str">
        <f t="array" ref="B37">IFERROR(INDEX(Détailsfacture[],SMALL(IF(Détailsfacture[N° de facture]=rngFacture,ROW(Détailsfacture[])-ROW(Détailsfacture[#Headers])), ROW(24:24)), MATCH($B$13, Détailsfacture[#Headers], 0)),"")</f>
        <v/>
      </c>
      <c r="C37" s="63" t="str">
        <f t="array" ref="C37">IFERROR(INDEX(Détailsfacture[],SMALL(IF(Détailsfacture[N° de facture]=rngFacture,ROW(Détailsfacture[])-ROW(Détailsfacture[#Headers])), ROW(24:24)), MATCH($C$13, Détailsfacture[#Headers], 0)),"")</f>
        <v/>
      </c>
      <c r="D37" s="64" t="str">
        <f t="array" ref="D37">IFERROR(INDEX(Détailsfacture[],SMALL(IF(Détailsfacture[N° de facture]=rngFacture,ROW(Détailsfacture[])-ROW(Détailsfacture[#Headers])), ROW(24:24)), MATCH($D$13, Détailsfacture[#Headers], 0)),"")</f>
        <v/>
      </c>
      <c r="E37" s="65" t="str">
        <f t="array" ref="E37">IFERROR(INDEX(Détailsfacture[],SMALL(IF(Détailsfacture[N° de facture]=rngFacture,ROW(Détailsfacture[])-ROW(Détailsfacture[#Headers])), ROW(24:24)), MATCH($E$13, Détailsfacture[#Headers], 0)),"")</f>
        <v/>
      </c>
      <c r="F37" s="66" t="str">
        <f t="array" ref="F37">IFERROR(INDEX(Détailsfacture[],SMALL(IF(Détailsfacture[N° de facture]=rngFacture,ROW(Détailsfacture[])-ROW(Détailsfacture[#Headers])), ROW(24:24)), MATCH($F$13, Détailsfacture[#Headers], 0)),"")</f>
        <v/>
      </c>
      <c r="G37" s="66" t="str">
        <f t="array" ref="G37">IFERROR(INDEX(Détailsfacture[],SMALL(IF(Détailsfacture[N° de facture]=rngFacture,ROW(Détailsfacture[])-ROW(Détailsfacture[#Headers])), ROW(24:24)), MATCH($G$13, Détailsfacture[#Headers], 0)),"")</f>
        <v/>
      </c>
      <c r="H37" s="67" t="str">
        <f t="array" ref="H37">IFERROR(INDEX(Détailsfacture[],SMALL(IF(Détailsfacture[N° de facture]=rngFacture,ROW(Détailsfacture[])-ROW(Détailsfacture[#Headers])), ROW(24:24)), MATCH($H$13, Détailsfacture[#Headers], 0)),"")</f>
        <v/>
      </c>
      <c r="I37" s="68" t="str">
        <f t="array" ref="I37">IFERROR(INDEX(Détailsfacture[],SMALL(IF(Détailsfacture[N° de facture]=rngFacture,ROW(Détailsfacture[])-ROW(Détailsfacture[#Headers])), ROW(24:24)), MATCH($I$13, Détailsfacture[#Headers], 0)),"")</f>
        <v/>
      </c>
      <c r="J37" s="56" t="str">
        <f t="shared" si="0"/>
        <v/>
      </c>
    </row>
    <row r="38" spans="2:21" s="12" customFormat="1" ht="20.100000000000001" customHeight="1" x14ac:dyDescent="0.2">
      <c r="B38" s="62" t="str">
        <f t="array" ref="B38">IFERROR(INDEX(Détailsfacture[],SMALL(IF(Détailsfacture[N° de facture]=rngFacture,ROW(Détailsfacture[])-ROW(Détailsfacture[#Headers])), ROW(25:25)), MATCH($B$13, Détailsfacture[#Headers], 0)),"")</f>
        <v/>
      </c>
      <c r="C38" s="63" t="str">
        <f t="array" ref="C38">IFERROR(INDEX(Détailsfacture[],SMALL(IF(Détailsfacture[N° de facture]=rngFacture,ROW(Détailsfacture[])-ROW(Détailsfacture[#Headers])), ROW(25:25)), MATCH($C$13, Détailsfacture[#Headers], 0)),"")</f>
        <v/>
      </c>
      <c r="D38" s="64" t="str">
        <f t="array" ref="D38">IFERROR(INDEX(Détailsfacture[],SMALL(IF(Détailsfacture[N° de facture]=rngFacture,ROW(Détailsfacture[])-ROW(Détailsfacture[#Headers])), ROW(25:25)), MATCH($D$13, Détailsfacture[#Headers], 0)),"")</f>
        <v/>
      </c>
      <c r="E38" s="65" t="str">
        <f t="array" ref="E38">IFERROR(INDEX(Détailsfacture[],SMALL(IF(Détailsfacture[N° de facture]=rngFacture,ROW(Détailsfacture[])-ROW(Détailsfacture[#Headers])), ROW(25:25)), MATCH($E$13, Détailsfacture[#Headers], 0)),"")</f>
        <v/>
      </c>
      <c r="F38" s="66" t="str">
        <f t="array" ref="F38">IFERROR(INDEX(Détailsfacture[],SMALL(IF(Détailsfacture[N° de facture]=rngFacture,ROW(Détailsfacture[])-ROW(Détailsfacture[#Headers])), ROW(25:25)), MATCH($F$13, Détailsfacture[#Headers], 0)),"")</f>
        <v/>
      </c>
      <c r="G38" s="66" t="str">
        <f t="array" ref="G38">IFERROR(INDEX(Détailsfacture[],SMALL(IF(Détailsfacture[N° de facture]=rngFacture,ROW(Détailsfacture[])-ROW(Détailsfacture[#Headers])), ROW(25:25)), MATCH($G$13, Détailsfacture[#Headers], 0)),"")</f>
        <v/>
      </c>
      <c r="H38" s="67" t="str">
        <f t="array" ref="H38">IFERROR(INDEX(Détailsfacture[],SMALL(IF(Détailsfacture[N° de facture]=rngFacture,ROW(Détailsfacture[])-ROW(Détailsfacture[#Headers])), ROW(25:25)), MATCH($H$13, Détailsfacture[#Headers], 0)),"")</f>
        <v/>
      </c>
      <c r="I38" s="68" t="str">
        <f t="array" ref="I38">IFERROR(INDEX(Détailsfacture[],SMALL(IF(Détailsfacture[N° de facture]=rngFacture,ROW(Détailsfacture[])-ROW(Détailsfacture[#Headers])), ROW(25:25)), MATCH($I$13, Détailsfacture[#Headers], 0)),"")</f>
        <v/>
      </c>
      <c r="J38" s="56" t="str">
        <f t="shared" si="0"/>
        <v/>
      </c>
    </row>
    <row r="39" spans="2:21" s="12" customFormat="1" ht="18" customHeight="1" x14ac:dyDescent="0.2">
      <c r="D39" s="36"/>
      <c r="E39" s="36"/>
      <c r="F39" s="36"/>
      <c r="G39" s="36"/>
      <c r="H39" s="36"/>
      <c r="I39" s="37" t="s">
        <v>16</v>
      </c>
      <c r="J39" s="57">
        <f>SUM(J14:J38)</f>
        <v>1444</v>
      </c>
    </row>
    <row r="40" spans="2:21" s="12" customFormat="1" ht="18" customHeight="1" x14ac:dyDescent="0.2">
      <c r="D40" s="36"/>
      <c r="E40" s="36"/>
      <c r="F40" s="36"/>
      <c r="G40" s="36"/>
      <c r="H40" s="36"/>
      <c r="I40" s="37" t="s">
        <v>17</v>
      </c>
      <c r="J40" s="38" t="str">
        <f>VLOOKUP(rngFacture,'Factures – Principal'!$B$4:$L$18,5)</f>
        <v>Messagerie</v>
      </c>
    </row>
    <row r="41" spans="2:21" s="12" customFormat="1" ht="18" customHeight="1" x14ac:dyDescent="0.2">
      <c r="D41" s="36"/>
      <c r="E41" s="36"/>
      <c r="F41" s="36"/>
      <c r="G41" s="36"/>
      <c r="H41" s="36"/>
      <c r="I41" s="37" t="s">
        <v>18</v>
      </c>
      <c r="J41" s="39" t="e">
        <f>J39*J40</f>
        <v>#VALUE!</v>
      </c>
      <c r="M41" s="17"/>
    </row>
    <row r="42" spans="2:21" s="12" customFormat="1" ht="18" customHeight="1" x14ac:dyDescent="0.2">
      <c r="C42" s="40"/>
      <c r="I42" s="37" t="s">
        <v>19</v>
      </c>
      <c r="J42" s="41">
        <f>VLOOKUP(rngFacture,'Factures – Principal'!$B$4:$L$18,7)</f>
        <v>100</v>
      </c>
    </row>
    <row r="43" spans="2:21" s="12" customFormat="1" ht="18" customHeight="1" x14ac:dyDescent="0.2">
      <c r="I43" s="37" t="s">
        <v>15</v>
      </c>
      <c r="J43" s="42">
        <f>VLOOKUP(rngFacture,'Factures – Principal'!$B$4:$L$18,6)</f>
        <v>0.2</v>
      </c>
    </row>
    <row r="44" spans="2:21" ht="18" customHeight="1" x14ac:dyDescent="0.2">
      <c r="I44" s="43" t="s">
        <v>1</v>
      </c>
      <c r="J44" s="58" t="e">
        <f>(J39+J41+J42)-J43</f>
        <v>#VALUE!</v>
      </c>
    </row>
    <row r="46" spans="2:21" x14ac:dyDescent="0.2">
      <c r="N46" s="154" t="str">
        <f>"Définir tous les chèques à l’ordre de "&amp;Nomdelasociété&amp;"."</f>
        <v>Définir tous les chèques à l’ordre de nom de la société.</v>
      </c>
      <c r="O46" s="154"/>
      <c r="P46" s="154"/>
      <c r="Q46" s="154"/>
      <c r="R46" s="154"/>
      <c r="S46" s="154"/>
      <c r="T46" s="154"/>
      <c r="U46" s="154"/>
    </row>
    <row r="47" spans="2:21" x14ac:dyDescent="0.2">
      <c r="N47" s="152" t="s">
        <v>90</v>
      </c>
      <c r="O47" s="153"/>
      <c r="P47" s="153"/>
      <c r="Q47" s="153"/>
      <c r="R47" s="153"/>
      <c r="S47" s="153"/>
      <c r="T47" s="153"/>
      <c r="U47" s="153"/>
    </row>
    <row r="48" spans="2:21" x14ac:dyDescent="0.2">
      <c r="B48" s="13"/>
      <c r="C48" s="13"/>
      <c r="D48" s="13"/>
      <c r="E48" s="13"/>
      <c r="F48" s="13"/>
      <c r="G48" s="13"/>
      <c r="H48" s="13"/>
      <c r="I48" s="13"/>
      <c r="J48" s="13"/>
    </row>
    <row r="51" spans="4:10" s="14" customFormat="1" x14ac:dyDescent="0.2">
      <c r="D51" s="11"/>
      <c r="E51" s="11"/>
      <c r="F51" s="11"/>
      <c r="G51" s="11"/>
      <c r="H51" s="11"/>
      <c r="I51" s="11"/>
      <c r="J51" s="11"/>
    </row>
  </sheetData>
  <sheetProtection formatCells="0" formatColumns="0" formatRows="0" selectLockedCells="1" sort="0"/>
  <dataConsolidate/>
  <mergeCells count="15">
    <mergeCell ref="N47:U47"/>
    <mergeCell ref="N46:U46"/>
    <mergeCell ref="G8:H8"/>
    <mergeCell ref="G9:H9"/>
    <mergeCell ref="G10:H10"/>
    <mergeCell ref="C8:E8"/>
    <mergeCell ref="C10:E10"/>
    <mergeCell ref="C9:E9"/>
    <mergeCell ref="B1:I1"/>
    <mergeCell ref="B4:C4"/>
    <mergeCell ref="B5:C5"/>
    <mergeCell ref="H4:I4"/>
    <mergeCell ref="H5:I5"/>
    <mergeCell ref="E4:F4"/>
    <mergeCell ref="E5:F5"/>
  </mergeCells>
  <phoneticPr fontId="1" type="noConversion"/>
  <conditionalFormatting sqref="I39:I43 B14:I38">
    <cfRule type="expression" dxfId="22" priority="7">
      <formula>MOD(ROW(),2)=0</formula>
    </cfRule>
  </conditionalFormatting>
  <conditionalFormatting sqref="J14:J38">
    <cfRule type="expression" dxfId="21" priority="4">
      <formula>MOD(ROW(),2)=0</formula>
    </cfRule>
    <cfRule type="expression" dxfId="20" priority="5">
      <formula>MOD(ROW(),2)=1</formula>
    </cfRule>
  </conditionalFormatting>
  <conditionalFormatting sqref="J39:J43">
    <cfRule type="expression" dxfId="19" priority="1">
      <formula>MOD(ROW(),2)=1</formula>
    </cfRule>
    <cfRule type="expression" dxfId="18" priority="2">
      <formula>MOD(ROW(),2)=0</formula>
    </cfRule>
  </conditionalFormatting>
  <dataValidations count="1">
    <dataValidation type="list" allowBlank="1" showInputMessage="1" showErrorMessage="1" errorTitle="Invalid Data" error="Please select and Invoice number from this list. If your invoice isn't shown, check the worksheet named Invoices - Main." sqref="J8" xr:uid="{00000000-0002-0000-0100-000000000000}">
      <formula1>N°defacture</formula1>
    </dataValidation>
  </dataValidations>
  <printOptions horizontalCentered="1"/>
  <pageMargins left="0.7" right="0.7" top="1" bottom="1" header="0.3" footer="0.3"/>
  <pageSetup scale="74"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autoPageBreaks="0" fitToPage="1"/>
  </sheetPr>
  <dimension ref="B1:K16"/>
  <sheetViews>
    <sheetView showGridLines="0" topLeftCell="B1" zoomScaleNormal="100" workbookViewId="0">
      <selection activeCell="E18" sqref="E17:E18"/>
    </sheetView>
  </sheetViews>
  <sheetFormatPr baseColWidth="10" defaultColWidth="9.140625" defaultRowHeight="18.75" customHeight="1" x14ac:dyDescent="0.2"/>
  <cols>
    <col min="1" max="1" width="2.140625" style="1" customWidth="1"/>
    <col min="2" max="2" width="18.85546875" style="1" customWidth="1"/>
    <col min="3" max="3" width="24.85546875" style="1" customWidth="1"/>
    <col min="4" max="4" width="22.28515625" style="1" customWidth="1"/>
    <col min="5" max="5" width="26.7109375" style="1" customWidth="1"/>
    <col min="6" max="6" width="17.28515625" style="1" customWidth="1"/>
    <col min="7" max="7" width="14.42578125" style="1" customWidth="1"/>
    <col min="8" max="8" width="13.7109375" style="3" customWidth="1"/>
    <col min="9" max="9" width="14.85546875" style="1" customWidth="1"/>
    <col min="10" max="10" width="22.7109375" style="1" customWidth="1"/>
    <col min="11" max="11" width="15.28515625" style="4" customWidth="1"/>
    <col min="12" max="16384" width="9.140625" style="1"/>
  </cols>
  <sheetData>
    <row r="1" spans="2:11" ht="31.5" customHeight="1" x14ac:dyDescent="0.2"/>
    <row r="2" spans="2:11" ht="28.5" customHeight="1" x14ac:dyDescent="0.2">
      <c r="B2" s="6" t="s">
        <v>60</v>
      </c>
    </row>
    <row r="3" spans="2:11" s="7" customFormat="1" ht="21.75" customHeight="1" x14ac:dyDescent="0.2">
      <c r="B3" s="105" t="s">
        <v>123</v>
      </c>
      <c r="C3" s="105" t="s">
        <v>2</v>
      </c>
      <c r="D3" s="105" t="s">
        <v>3</v>
      </c>
      <c r="E3" s="105" t="s">
        <v>4</v>
      </c>
      <c r="F3" s="105" t="s">
        <v>5</v>
      </c>
      <c r="G3" s="105" t="s">
        <v>6</v>
      </c>
      <c r="H3" s="105" t="s">
        <v>92</v>
      </c>
      <c r="I3" s="106" t="s">
        <v>0</v>
      </c>
      <c r="J3" s="106" t="s">
        <v>39</v>
      </c>
      <c r="K3" s="106" t="s">
        <v>10</v>
      </c>
    </row>
    <row r="4" spans="2:11" ht="18.75" customHeight="1" x14ac:dyDescent="0.2">
      <c r="B4" s="91">
        <v>1</v>
      </c>
      <c r="C4" s="90" t="s">
        <v>189</v>
      </c>
      <c r="D4" s="90" t="s">
        <v>93</v>
      </c>
      <c r="E4" s="90" t="s">
        <v>94</v>
      </c>
      <c r="F4" s="90" t="s">
        <v>95</v>
      </c>
      <c r="G4" s="90" t="s">
        <v>96</v>
      </c>
      <c r="H4" s="90" t="s">
        <v>97</v>
      </c>
      <c r="I4" s="92" t="s">
        <v>124</v>
      </c>
      <c r="J4" s="138" t="s">
        <v>22</v>
      </c>
      <c r="K4" s="94" t="s">
        <v>125</v>
      </c>
    </row>
    <row r="5" spans="2:11" s="2" customFormat="1" ht="18.75" customHeight="1" x14ac:dyDescent="0.2">
      <c r="B5" s="96">
        <v>2</v>
      </c>
      <c r="C5" s="95" t="s">
        <v>135</v>
      </c>
      <c r="D5" s="95" t="s">
        <v>136</v>
      </c>
      <c r="E5" s="95" t="s">
        <v>137</v>
      </c>
      <c r="F5" s="95" t="s">
        <v>131</v>
      </c>
      <c r="G5" s="95" t="s">
        <v>138</v>
      </c>
      <c r="H5" s="95" t="s">
        <v>139</v>
      </c>
      <c r="I5" s="97" t="s">
        <v>140</v>
      </c>
      <c r="J5" s="139"/>
      <c r="K5" s="99"/>
    </row>
    <row r="6" spans="2:11" s="2" customFormat="1" ht="18.75" customHeight="1" x14ac:dyDescent="0.2">
      <c r="B6" s="91">
        <v>3</v>
      </c>
      <c r="C6" s="90" t="s">
        <v>141</v>
      </c>
      <c r="D6" s="90" t="s">
        <v>142</v>
      </c>
      <c r="E6" s="90" t="s">
        <v>143</v>
      </c>
      <c r="F6" s="90" t="s">
        <v>147</v>
      </c>
      <c r="G6" s="90" t="s">
        <v>144</v>
      </c>
      <c r="H6" s="90" t="s">
        <v>145</v>
      </c>
      <c r="I6" s="92" t="s">
        <v>146</v>
      </c>
      <c r="J6" s="138"/>
      <c r="K6" s="94"/>
    </row>
    <row r="7" spans="2:11" s="2" customFormat="1" ht="18.75" customHeight="1" x14ac:dyDescent="0.2">
      <c r="B7" s="108"/>
      <c r="C7" s="107"/>
      <c r="D7" s="107"/>
      <c r="E7" s="107"/>
      <c r="F7" s="107"/>
      <c r="G7" s="107"/>
      <c r="H7" s="107"/>
      <c r="I7" s="109"/>
      <c r="J7" s="110"/>
      <c r="K7" s="111"/>
    </row>
    <row r="8" spans="2:11" s="2" customFormat="1" ht="18.75" customHeight="1" x14ac:dyDescent="0.2">
      <c r="B8" s="91"/>
      <c r="C8" s="90"/>
      <c r="D8" s="90"/>
      <c r="E8" s="90"/>
      <c r="F8" s="90"/>
      <c r="G8" s="90"/>
      <c r="H8" s="90"/>
      <c r="I8" s="92"/>
      <c r="J8" s="93"/>
      <c r="K8" s="94"/>
    </row>
    <row r="9" spans="2:11" s="2" customFormat="1" ht="18.75" customHeight="1" x14ac:dyDescent="0.2">
      <c r="B9" s="96"/>
      <c r="C9" s="95"/>
      <c r="D9" s="95"/>
      <c r="E9" s="95"/>
      <c r="F9" s="95"/>
      <c r="G9" s="95"/>
      <c r="H9" s="95"/>
      <c r="I9" s="97"/>
      <c r="J9" s="98"/>
      <c r="K9" s="99"/>
    </row>
    <row r="10" spans="2:11" s="2" customFormat="1" ht="18.75" customHeight="1" thickBot="1" x14ac:dyDescent="0.25">
      <c r="B10" s="91"/>
      <c r="C10" s="90"/>
      <c r="D10" s="90"/>
      <c r="E10" s="90"/>
      <c r="F10" s="90"/>
      <c r="G10" s="90"/>
      <c r="H10" s="90"/>
      <c r="I10" s="92"/>
      <c r="J10" s="93"/>
      <c r="K10" s="94"/>
    </row>
    <row r="11" spans="2:11" ht="18.75" customHeight="1" thickTop="1" x14ac:dyDescent="0.2">
      <c r="B11" s="102" t="str">
        <f>"Total clients : "&amp;SUBTOTAL(103,Clients!$B$4:$B$10)</f>
        <v>Total clients : 3</v>
      </c>
      <c r="C11" s="101"/>
      <c r="D11" s="101"/>
      <c r="E11" s="101"/>
      <c r="F11" s="101"/>
      <c r="G11" s="101"/>
      <c r="H11" s="101"/>
      <c r="I11" s="103"/>
      <c r="J11" s="101"/>
      <c r="K11" s="104">
        <f>SUBTOTAL(103,Clients!$K$4:$K$10)</f>
        <v>1</v>
      </c>
    </row>
    <row r="16" spans="2:11" ht="18.75" customHeight="1" x14ac:dyDescent="0.2">
      <c r="D16" s="137"/>
    </row>
  </sheetData>
  <sheetProtection formatCells="0" formatColumns="0" formatRows="0" insertColumns="0" insertRows="0" insertHyperlinks="0" deleteColumns="0" deleteRows="0" selectLockedCells="1" sort="0" autoFilter="0" pivotTables="0"/>
  <conditionalFormatting sqref="B4:B10">
    <cfRule type="duplicateValues" dxfId="17" priority="15"/>
  </conditionalFormatting>
  <conditionalFormatting sqref="C4:C10">
    <cfRule type="duplicateValues" dxfId="16" priority="16"/>
  </conditionalFormatting>
  <hyperlinks>
    <hyperlink ref="J4" r:id="rId1" xr:uid="{00000000-0004-0000-0200-000000000000}"/>
  </hyperlinks>
  <printOptions horizontalCentered="1"/>
  <pageMargins left="0.25" right="0.25" top="0.75" bottom="0.75" header="0.3" footer="0.3"/>
  <pageSetup scale="77" fitToHeight="0" orientation="landscape" r:id="rId2"/>
  <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1D0C1-0E44-4925-9E75-A06D4029843D}">
  <dimension ref="A1:B24"/>
  <sheetViews>
    <sheetView tabSelected="1" workbookViewId="0">
      <selection activeCell="B15" sqref="B15"/>
    </sheetView>
  </sheetViews>
  <sheetFormatPr baseColWidth="10" defaultRowHeight="12.75" x14ac:dyDescent="0.2"/>
  <cols>
    <col min="1" max="1" width="18.85546875" bestFit="1" customWidth="1"/>
    <col min="2" max="2" width="9.42578125" bestFit="1" customWidth="1"/>
    <col min="3" max="3" width="11" bestFit="1" customWidth="1"/>
    <col min="4" max="4" width="9.42578125" bestFit="1" customWidth="1"/>
  </cols>
  <sheetData>
    <row r="1" spans="1:2" x14ac:dyDescent="0.2">
      <c r="A1" s="85" t="s">
        <v>188</v>
      </c>
      <c r="B1" t="s" vm="1">
        <v>191</v>
      </c>
    </row>
    <row r="3" spans="1:2" ht="38.25" x14ac:dyDescent="0.2">
      <c r="A3" s="85" t="s">
        <v>185</v>
      </c>
      <c r="B3" t="s">
        <v>187</v>
      </c>
    </row>
    <row r="4" spans="1:2" x14ac:dyDescent="0.2">
      <c r="A4" s="86" t="s">
        <v>135</v>
      </c>
      <c r="B4" s="87"/>
    </row>
    <row r="5" spans="1:2" x14ac:dyDescent="0.2">
      <c r="A5" s="88" t="s">
        <v>138</v>
      </c>
      <c r="B5" s="87"/>
    </row>
    <row r="6" spans="1:2" x14ac:dyDescent="0.2">
      <c r="A6" s="114" t="s">
        <v>150</v>
      </c>
      <c r="B6" s="87">
        <v>940.8</v>
      </c>
    </row>
    <row r="7" spans="1:2" x14ac:dyDescent="0.2">
      <c r="A7" s="114" t="s">
        <v>151</v>
      </c>
      <c r="B7" s="87">
        <v>1009.1999999999999</v>
      </c>
    </row>
    <row r="8" spans="1:2" x14ac:dyDescent="0.2">
      <c r="A8" s="114" t="s">
        <v>152</v>
      </c>
      <c r="B8" s="87">
        <v>1080</v>
      </c>
    </row>
    <row r="9" spans="1:2" x14ac:dyDescent="0.2">
      <c r="A9" s="86" t="s">
        <v>141</v>
      </c>
      <c r="B9" s="87"/>
    </row>
    <row r="10" spans="1:2" x14ac:dyDescent="0.2">
      <c r="A10" s="88" t="s">
        <v>144</v>
      </c>
      <c r="B10" s="87"/>
    </row>
    <row r="11" spans="1:2" x14ac:dyDescent="0.2">
      <c r="A11" s="114" t="s">
        <v>157</v>
      </c>
      <c r="B11" s="87">
        <v>1470</v>
      </c>
    </row>
    <row r="12" spans="1:2" x14ac:dyDescent="0.2">
      <c r="A12" s="114" t="s">
        <v>158</v>
      </c>
      <c r="B12" s="87">
        <v>1555.2</v>
      </c>
    </row>
    <row r="13" spans="1:2" x14ac:dyDescent="0.2">
      <c r="A13" s="114" t="s">
        <v>159</v>
      </c>
      <c r="B13" s="87">
        <v>1642.8</v>
      </c>
    </row>
    <row r="14" spans="1:2" x14ac:dyDescent="0.2">
      <c r="A14" s="114" t="s">
        <v>160</v>
      </c>
      <c r="B14" s="87">
        <v>1732.8</v>
      </c>
    </row>
    <row r="15" spans="1:2" x14ac:dyDescent="0.2">
      <c r="A15" s="86" t="s">
        <v>189</v>
      </c>
      <c r="B15" s="87"/>
    </row>
    <row r="16" spans="1:2" x14ac:dyDescent="0.2">
      <c r="A16" s="88" t="s">
        <v>96</v>
      </c>
      <c r="B16" s="87"/>
    </row>
    <row r="17" spans="1:2" x14ac:dyDescent="0.2">
      <c r="A17" s="114" t="s">
        <v>21</v>
      </c>
      <c r="B17" s="87">
        <v>15834</v>
      </c>
    </row>
    <row r="18" spans="1:2" x14ac:dyDescent="0.2">
      <c r="A18" s="114" t="s">
        <v>156</v>
      </c>
      <c r="B18" s="87">
        <v>1387.2</v>
      </c>
    </row>
    <row r="19" spans="1:2" x14ac:dyDescent="0.2">
      <c r="A19" s="114" t="s">
        <v>148</v>
      </c>
      <c r="B19" s="87">
        <v>811.19999999999993</v>
      </c>
    </row>
    <row r="20" spans="1:2" x14ac:dyDescent="0.2">
      <c r="A20" s="114" t="s">
        <v>149</v>
      </c>
      <c r="B20" s="87">
        <v>874.8</v>
      </c>
    </row>
    <row r="21" spans="1:2" x14ac:dyDescent="0.2">
      <c r="A21" s="114" t="s">
        <v>153</v>
      </c>
      <c r="B21" s="87">
        <v>1153.2</v>
      </c>
    </row>
    <row r="22" spans="1:2" x14ac:dyDescent="0.2">
      <c r="A22" s="114" t="s">
        <v>154</v>
      </c>
      <c r="B22" s="87">
        <v>1228.8</v>
      </c>
    </row>
    <row r="23" spans="1:2" x14ac:dyDescent="0.2">
      <c r="A23" s="114" t="s">
        <v>155</v>
      </c>
      <c r="B23" s="87">
        <v>1306.8</v>
      </c>
    </row>
    <row r="24" spans="1:2" x14ac:dyDescent="0.2">
      <c r="A24" s="86" t="s">
        <v>186</v>
      </c>
      <c r="B24" s="87">
        <v>32026.799999999999</v>
      </c>
    </row>
  </sheetData>
  <pageMargins left="0.7" right="0.7" top="0.75" bottom="0.75" header="0.3" footer="0.3"/>
  <drawing r:id="rId2"/>
  <extLst>
    <ext xmlns:x15="http://schemas.microsoft.com/office/spreadsheetml/2010/11/main" uri="{7E03D99C-DC04-49d9-9315-930204A7B6E9}">
      <x15:timelineRefs>
        <x15:timelineRef r:id="rId3"/>
      </x15:timelineRef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39997558519241921"/>
    <pageSetUpPr autoPageBreaks="0" fitToPage="1"/>
  </sheetPr>
  <dimension ref="B1:L19"/>
  <sheetViews>
    <sheetView showGridLines="0" zoomScaleNormal="100" workbookViewId="0">
      <selection activeCell="C15" sqref="C15:C17"/>
    </sheetView>
  </sheetViews>
  <sheetFormatPr baseColWidth="10" defaultColWidth="9.140625" defaultRowHeight="18.75" customHeight="1" x14ac:dyDescent="0.2"/>
  <cols>
    <col min="1" max="1" width="2.140625" style="1" customWidth="1"/>
    <col min="2" max="2" width="15" style="1" customWidth="1"/>
    <col min="3" max="3" width="19.85546875" customWidth="1"/>
    <col min="4" max="4" width="8.85546875" style="112" customWidth="1"/>
    <col min="5" max="5" width="15" style="2" customWidth="1"/>
    <col min="6" max="6" width="18.28515625" style="1" customWidth="1"/>
    <col min="7" max="7" width="23.85546875" style="1" customWidth="1"/>
    <col min="8" max="8" width="12.140625" style="5" customWidth="1"/>
    <col min="9" max="9" width="11.42578125" style="5" customWidth="1"/>
    <col min="10" max="10" width="13.7109375" style="5" customWidth="1"/>
    <col min="11" max="11" width="16.5703125" style="5" customWidth="1"/>
    <col min="12" max="12" width="19.28515625" style="5" customWidth="1"/>
    <col min="13" max="13" width="30" style="1" customWidth="1"/>
    <col min="14" max="14" width="2.140625" style="1" customWidth="1"/>
    <col min="15" max="16384" width="9.140625" style="1"/>
  </cols>
  <sheetData>
    <row r="1" spans="2:12" ht="31.5" customHeight="1" x14ac:dyDescent="0.2">
      <c r="C1" s="1"/>
      <c r="E1" s="1"/>
      <c r="G1" s="5"/>
      <c r="L1" s="1"/>
    </row>
    <row r="2" spans="2:12" ht="28.5" customHeight="1" x14ac:dyDescent="0.2">
      <c r="B2" s="6" t="s">
        <v>61</v>
      </c>
      <c r="C2" s="1"/>
      <c r="D2" s="113"/>
      <c r="E2" s="1"/>
      <c r="G2" s="5"/>
      <c r="L2" s="1"/>
    </row>
    <row r="3" spans="2:12" ht="21.75" customHeight="1" x14ac:dyDescent="0.2">
      <c r="B3" s="89" t="s">
        <v>69</v>
      </c>
      <c r="C3" s="89" t="s">
        <v>190</v>
      </c>
      <c r="D3" s="115" t="s">
        <v>188</v>
      </c>
      <c r="E3" s="89" t="s">
        <v>29</v>
      </c>
      <c r="F3" s="89" t="s">
        <v>7</v>
      </c>
      <c r="G3" s="116" t="s">
        <v>17</v>
      </c>
      <c r="H3" s="116" t="s">
        <v>19</v>
      </c>
      <c r="I3" s="116" t="s">
        <v>85</v>
      </c>
      <c r="J3" s="116" t="s">
        <v>72</v>
      </c>
      <c r="K3" s="116" t="s">
        <v>70</v>
      </c>
      <c r="L3" s="89" t="s">
        <v>9</v>
      </c>
    </row>
    <row r="4" spans="2:12" ht="18.75" customHeight="1" x14ac:dyDescent="0.2">
      <c r="B4" s="91" t="s">
        <v>21</v>
      </c>
      <c r="C4" s="91" t="s">
        <v>189</v>
      </c>
      <c r="D4" s="122">
        <f>INDEX(Clients!$B$4:$B$6,MATCH('Factures – Principal'!C4,Tableau4[Nom de la société],0))</f>
        <v>1</v>
      </c>
      <c r="E4" s="118">
        <v>42804</v>
      </c>
      <c r="F4" s="91" t="s">
        <v>134</v>
      </c>
      <c r="G4" s="119">
        <v>0.2</v>
      </c>
      <c r="H4" s="120">
        <v>100</v>
      </c>
      <c r="I4" s="120">
        <v>100</v>
      </c>
      <c r="J4" s="120">
        <f>SUMIF(Détailsfacture[N° de facture],"="&amp;'Factures – Principal'!$B4,Détailsfacture[Total])</f>
        <v>13195</v>
      </c>
      <c r="K4" s="120">
        <f>('Factures – Principal'!$J4*(1+'Factures – Principal'!$G4))+'Factures – Principal'!$H4-'Factures – Principal'!$I4</f>
        <v>15834</v>
      </c>
      <c r="L4" s="121"/>
    </row>
    <row r="5" spans="2:12" s="2" customFormat="1" ht="18.75" customHeight="1" x14ac:dyDescent="0.2">
      <c r="B5" s="96" t="s">
        <v>148</v>
      </c>
      <c r="C5" s="96" t="s">
        <v>189</v>
      </c>
      <c r="D5" s="122">
        <f>INDEX(Clients!$B$4:$B$6,MATCH('Factures – Principal'!C5,Tableau4[Nom de la société],0))</f>
        <v>1</v>
      </c>
      <c r="E5" s="123">
        <v>42997</v>
      </c>
      <c r="F5" s="96" t="s">
        <v>132</v>
      </c>
      <c r="G5" s="124">
        <v>0.2</v>
      </c>
      <c r="H5" s="125"/>
      <c r="I5" s="125"/>
      <c r="J5" s="125">
        <f>SUMIF(Détailsfacture[N° de facture],"="&amp;'Factures – Principal'!$B5,Détailsfacture[Total])</f>
        <v>676</v>
      </c>
      <c r="K5" s="125">
        <f>('Factures – Principal'!$J5*(1+'Factures – Principal'!$G5))+'Factures – Principal'!$H5-'Factures – Principal'!$I5</f>
        <v>811.19999999999993</v>
      </c>
      <c r="L5" s="126"/>
    </row>
    <row r="6" spans="2:12" ht="18.75" customHeight="1" x14ac:dyDescent="0.2">
      <c r="B6" s="91" t="s">
        <v>149</v>
      </c>
      <c r="C6" s="91" t="s">
        <v>189</v>
      </c>
      <c r="D6" s="117">
        <f>INDEX(Clients!$B$4:$B$6,MATCH('Factures – Principal'!C6,Clients!$C$4:$C$6,0))</f>
        <v>1</v>
      </c>
      <c r="E6" s="118">
        <v>42998</v>
      </c>
      <c r="F6" s="127" t="s">
        <v>161</v>
      </c>
      <c r="G6" s="119">
        <v>0.2</v>
      </c>
      <c r="H6" s="128"/>
      <c r="I6" s="120"/>
      <c r="J6" s="120">
        <f>SUMIF(Détailsfacture[N° de facture],"="&amp;'Factures – Principal'!$B6,Détailsfacture[Total])</f>
        <v>729</v>
      </c>
      <c r="K6" s="120">
        <f>('Factures – Principal'!$J6*(1+'Factures – Principal'!$G6))+'Factures – Principal'!$H6-'Factures – Principal'!$I6</f>
        <v>874.8</v>
      </c>
      <c r="L6" s="121"/>
    </row>
    <row r="7" spans="2:12" ht="18.75" customHeight="1" x14ac:dyDescent="0.2">
      <c r="B7" s="96" t="s">
        <v>150</v>
      </c>
      <c r="C7" s="96" t="s">
        <v>135</v>
      </c>
      <c r="D7" s="122">
        <f>INDEX(Clients!$B$4:$B$6,MATCH('Factures – Principal'!C7,Clients!$C$4:$C$6,0))</f>
        <v>2</v>
      </c>
      <c r="E7" s="123">
        <v>42999</v>
      </c>
      <c r="F7" s="100" t="s">
        <v>162</v>
      </c>
      <c r="G7" s="124">
        <v>0.2</v>
      </c>
      <c r="H7" s="129"/>
      <c r="I7" s="125"/>
      <c r="J7" s="125">
        <f>SUMIF(Détailsfacture[N° de facture],"="&amp;'Factures – Principal'!$B7,Détailsfacture[Total])</f>
        <v>784</v>
      </c>
      <c r="K7" s="125">
        <f>('Factures – Principal'!$J7*(1+'Factures – Principal'!$G7))+'Factures – Principal'!$H7-'Factures – Principal'!$I7</f>
        <v>940.8</v>
      </c>
      <c r="L7" s="126"/>
    </row>
    <row r="8" spans="2:12" ht="18.75" customHeight="1" x14ac:dyDescent="0.2">
      <c r="B8" s="91" t="s">
        <v>151</v>
      </c>
      <c r="C8" s="91" t="s">
        <v>135</v>
      </c>
      <c r="D8" s="117">
        <f>INDEX(Clients!$B$4:$B$6,MATCH('Factures – Principal'!C8,Clients!$C$4:$C$6,0))</f>
        <v>2</v>
      </c>
      <c r="E8" s="118">
        <v>43000</v>
      </c>
      <c r="F8" s="127" t="s">
        <v>163</v>
      </c>
      <c r="G8" s="119">
        <v>0.2</v>
      </c>
      <c r="H8" s="128"/>
      <c r="I8" s="120"/>
      <c r="J8" s="120">
        <f>SUMIF(Détailsfacture[N° de facture],"="&amp;'Factures – Principal'!$B8,Détailsfacture[Total])</f>
        <v>841</v>
      </c>
      <c r="K8" s="120">
        <f>('Factures – Principal'!$J8*(1+'Factures – Principal'!$G8))+'Factures – Principal'!$H8-'Factures – Principal'!$I8</f>
        <v>1009.1999999999999</v>
      </c>
      <c r="L8" s="121"/>
    </row>
    <row r="9" spans="2:12" ht="18.75" customHeight="1" x14ac:dyDescent="0.2">
      <c r="B9" s="96" t="s">
        <v>152</v>
      </c>
      <c r="C9" s="96" t="s">
        <v>135</v>
      </c>
      <c r="D9" s="122">
        <f>INDEX(Clients!$B$4:$B$6,MATCH('Factures – Principal'!C9,Clients!$C$4:$C$6,0))</f>
        <v>2</v>
      </c>
      <c r="E9" s="123">
        <v>43001</v>
      </c>
      <c r="F9" s="100" t="s">
        <v>164</v>
      </c>
      <c r="G9" s="124">
        <v>0.2</v>
      </c>
      <c r="H9" s="129"/>
      <c r="I9" s="125"/>
      <c r="J9" s="125">
        <f>SUMIF(Détailsfacture[N° de facture],"="&amp;'Factures – Principal'!$B9,Détailsfacture[Total])</f>
        <v>900</v>
      </c>
      <c r="K9" s="125">
        <f>('Factures – Principal'!$J9*(1+'Factures – Principal'!$G9))+'Factures – Principal'!$H9-'Factures – Principal'!$I9</f>
        <v>1080</v>
      </c>
      <c r="L9" s="126"/>
    </row>
    <row r="10" spans="2:12" ht="18.75" customHeight="1" x14ac:dyDescent="0.2">
      <c r="B10" s="91" t="s">
        <v>153</v>
      </c>
      <c r="C10" s="91" t="s">
        <v>189</v>
      </c>
      <c r="D10" s="117">
        <f>INDEX(Clients!$B$4:$B$6,MATCH('Factures – Principal'!C10,Clients!$C$4:$C$6,0))</f>
        <v>1</v>
      </c>
      <c r="E10" s="118">
        <v>43002</v>
      </c>
      <c r="F10" s="127" t="s">
        <v>165</v>
      </c>
      <c r="G10" s="119">
        <v>0.2</v>
      </c>
      <c r="H10" s="128"/>
      <c r="I10" s="120"/>
      <c r="J10" s="120">
        <f>SUMIF(Détailsfacture[N° de facture],"="&amp;'Factures – Principal'!$B10,Détailsfacture[Total])</f>
        <v>961</v>
      </c>
      <c r="K10" s="120">
        <f>('Factures – Principal'!$J10*(1+'Factures – Principal'!$G10))+'Factures – Principal'!$H10-'Factures – Principal'!$I10</f>
        <v>1153.2</v>
      </c>
      <c r="L10" s="121"/>
    </row>
    <row r="11" spans="2:12" ht="18.75" customHeight="1" x14ac:dyDescent="0.2">
      <c r="B11" s="96" t="s">
        <v>154</v>
      </c>
      <c r="C11" s="96" t="s">
        <v>189</v>
      </c>
      <c r="D11" s="122">
        <f>INDEX(Clients!$B$4:$B$6,MATCH('Factures – Principal'!C11,Clients!$C$4:$C$6,0))</f>
        <v>1</v>
      </c>
      <c r="E11" s="123">
        <v>43003</v>
      </c>
      <c r="F11" s="100" t="s">
        <v>166</v>
      </c>
      <c r="G11" s="124">
        <v>0.2</v>
      </c>
      <c r="H11" s="129"/>
      <c r="I11" s="125"/>
      <c r="J11" s="125">
        <f>SUMIF(Détailsfacture[N° de facture],"="&amp;'Factures – Principal'!$B11,Détailsfacture[Total])</f>
        <v>1024</v>
      </c>
      <c r="K11" s="125">
        <f>('Factures – Principal'!$J11*(1+'Factures – Principal'!$G11))+'Factures – Principal'!$H11-'Factures – Principal'!$I11</f>
        <v>1228.8</v>
      </c>
      <c r="L11" s="126"/>
    </row>
    <row r="12" spans="2:12" ht="18.75" customHeight="1" x14ac:dyDescent="0.2">
      <c r="B12" s="91" t="s">
        <v>155</v>
      </c>
      <c r="C12" s="91" t="s">
        <v>189</v>
      </c>
      <c r="D12" s="117">
        <f>INDEX(Clients!$B$4:$B$6,MATCH('Factures – Principal'!C12,Clients!$C$4:$C$6,0))</f>
        <v>1</v>
      </c>
      <c r="E12" s="118">
        <v>43004</v>
      </c>
      <c r="F12" s="127" t="s">
        <v>167</v>
      </c>
      <c r="G12" s="119">
        <v>0.2</v>
      </c>
      <c r="H12" s="128"/>
      <c r="I12" s="120"/>
      <c r="J12" s="120">
        <f>SUMIF(Détailsfacture[N° de facture],"="&amp;'Factures – Principal'!$B12,Détailsfacture[Total])</f>
        <v>1089</v>
      </c>
      <c r="K12" s="120">
        <f>('Factures – Principal'!$J12*(1+'Factures – Principal'!$G12))+'Factures – Principal'!$H12-'Factures – Principal'!$I12</f>
        <v>1306.8</v>
      </c>
      <c r="L12" s="121"/>
    </row>
    <row r="13" spans="2:12" ht="18.75" customHeight="1" x14ac:dyDescent="0.2">
      <c r="B13" s="96" t="s">
        <v>156</v>
      </c>
      <c r="C13" s="96" t="s">
        <v>189</v>
      </c>
      <c r="D13" s="122">
        <f>INDEX(Clients!$B$4:$B$6,MATCH('Factures – Principal'!C13,Clients!$C$4:$C$6,0))</f>
        <v>1</v>
      </c>
      <c r="E13" s="123">
        <v>43005</v>
      </c>
      <c r="F13" s="100" t="s">
        <v>168</v>
      </c>
      <c r="G13" s="124">
        <v>0.2</v>
      </c>
      <c r="H13" s="129"/>
      <c r="I13" s="125"/>
      <c r="J13" s="125">
        <f>SUMIF(Détailsfacture[N° de facture],"="&amp;'Factures – Principal'!$B13,Détailsfacture[Total])</f>
        <v>1156</v>
      </c>
      <c r="K13" s="125">
        <f>('Factures – Principal'!$J13*(1+'Factures – Principal'!$G13))+'Factures – Principal'!$H13-'Factures – Principal'!$I13</f>
        <v>1387.2</v>
      </c>
      <c r="L13" s="126"/>
    </row>
    <row r="14" spans="2:12" ht="18.75" customHeight="1" x14ac:dyDescent="0.2">
      <c r="B14" s="91" t="s">
        <v>157</v>
      </c>
      <c r="C14" s="91" t="s">
        <v>141</v>
      </c>
      <c r="D14" s="117">
        <f>INDEX(Clients!$B$4:$B$6,MATCH('Factures – Principal'!C14,Clients!$C$4:$C$6,0))</f>
        <v>3</v>
      </c>
      <c r="E14" s="118">
        <v>43006</v>
      </c>
      <c r="F14" s="127" t="s">
        <v>169</v>
      </c>
      <c r="G14" s="119">
        <v>0.2</v>
      </c>
      <c r="H14" s="128"/>
      <c r="I14" s="120"/>
      <c r="J14" s="120">
        <f>SUMIF(Détailsfacture[N° de facture],"="&amp;'Factures – Principal'!$B14,Détailsfacture[Total])</f>
        <v>1225</v>
      </c>
      <c r="K14" s="120">
        <f>('Factures – Principal'!$J14*(1+'Factures – Principal'!$G14))+'Factures – Principal'!$H14-'Factures – Principal'!$I14</f>
        <v>1470</v>
      </c>
      <c r="L14" s="121"/>
    </row>
    <row r="15" spans="2:12" ht="18.75" customHeight="1" x14ac:dyDescent="0.2">
      <c r="B15" s="96" t="s">
        <v>158</v>
      </c>
      <c r="C15" s="96" t="s">
        <v>141</v>
      </c>
      <c r="D15" s="122">
        <f>INDEX(Clients!$B$4:$B$6,MATCH('Factures – Principal'!C15,Clients!$C$4:$C$6,0))</f>
        <v>3</v>
      </c>
      <c r="E15" s="123">
        <v>43007</v>
      </c>
      <c r="F15" s="100" t="s">
        <v>170</v>
      </c>
      <c r="G15" s="124">
        <v>0.2</v>
      </c>
      <c r="H15" s="129"/>
      <c r="I15" s="125"/>
      <c r="J15" s="125">
        <f>SUMIF(Détailsfacture[N° de facture],"="&amp;'Factures – Principal'!$B15,Détailsfacture[Total])</f>
        <v>1296</v>
      </c>
      <c r="K15" s="125">
        <f>('Factures – Principal'!$J15*(1+'Factures – Principal'!$G15))+'Factures – Principal'!$H15-'Factures – Principal'!$I15</f>
        <v>1555.2</v>
      </c>
      <c r="L15" s="126"/>
    </row>
    <row r="16" spans="2:12" ht="18.75" customHeight="1" x14ac:dyDescent="0.2">
      <c r="B16" s="91" t="s">
        <v>159</v>
      </c>
      <c r="C16" s="96" t="s">
        <v>141</v>
      </c>
      <c r="D16" s="117">
        <f>INDEX(Clients!$B$4:$B$6,MATCH('Factures – Principal'!C16,Clients!$C$4:$C$6,0))</f>
        <v>3</v>
      </c>
      <c r="E16" s="118">
        <v>43008</v>
      </c>
      <c r="F16" s="127" t="s">
        <v>171</v>
      </c>
      <c r="G16" s="119">
        <v>0.2</v>
      </c>
      <c r="H16" s="128"/>
      <c r="I16" s="120"/>
      <c r="J16" s="120">
        <f>SUMIF(Détailsfacture[N° de facture],"="&amp;'Factures – Principal'!$B16,Détailsfacture[Total])</f>
        <v>1369</v>
      </c>
      <c r="K16" s="120">
        <f>('Factures – Principal'!$J16*(1+'Factures – Principal'!$G16))+'Factures – Principal'!$H16-'Factures – Principal'!$I16</f>
        <v>1642.8</v>
      </c>
      <c r="L16" s="121"/>
    </row>
    <row r="17" spans="2:12" ht="18.75" customHeight="1" x14ac:dyDescent="0.2">
      <c r="B17" s="96" t="s">
        <v>160</v>
      </c>
      <c r="C17" s="96" t="s">
        <v>141</v>
      </c>
      <c r="D17" s="122">
        <f>INDEX(Clients!$B$4:$B$6,MATCH('Factures – Principal'!C17,Clients!$C$4:$C$6,0))</f>
        <v>3</v>
      </c>
      <c r="E17" s="123">
        <v>43009</v>
      </c>
      <c r="F17" s="100" t="s">
        <v>132</v>
      </c>
      <c r="G17" s="124">
        <v>0.2</v>
      </c>
      <c r="H17" s="129"/>
      <c r="I17" s="125"/>
      <c r="J17" s="125">
        <f>SUMIF(Détailsfacture[N° de facture],"="&amp;'Factures – Principal'!$B17,Détailsfacture[Total])</f>
        <v>1444</v>
      </c>
      <c r="K17" s="125">
        <f>('Factures – Principal'!$J17*(1+'Factures – Principal'!$G17))+'Factures – Principal'!$H17-'Factures – Principal'!$I17</f>
        <v>1732.8</v>
      </c>
      <c r="L17" s="126"/>
    </row>
    <row r="18" spans="2:12" ht="18.75" customHeight="1" thickBot="1" x14ac:dyDescent="0.25">
      <c r="B18" s="130"/>
      <c r="C18" s="91"/>
      <c r="D18" s="117"/>
      <c r="E18" s="127"/>
      <c r="F18" s="127"/>
      <c r="G18" s="128"/>
      <c r="H18" s="128"/>
      <c r="I18" s="120"/>
      <c r="J18" s="120">
        <f>SUMIF(Détailsfacture[N° de facture],"="&amp;'Factures – Principal'!$B18,Détailsfacture[Total])</f>
        <v>0</v>
      </c>
      <c r="K18" s="120">
        <f>('Factures – Principal'!$J18*(1+'Factures – Principal'!$G18))+'Factures – Principal'!$H18-'Factures – Principal'!$I18</f>
        <v>0</v>
      </c>
      <c r="L18" s="121"/>
    </row>
    <row r="19" spans="2:12" ht="18.75" customHeight="1" thickTop="1" x14ac:dyDescent="0.2">
      <c r="B19" s="131" t="s">
        <v>71</v>
      </c>
      <c r="C19" s="131" t="str">
        <f>"Total des factures : "&amp;SUBTOTAL(103,'Factures – Principal'!$B$4:$B$18)</f>
        <v>Total des factures : 14</v>
      </c>
      <c r="D19" s="132"/>
      <c r="E19" s="133"/>
      <c r="F19" s="134"/>
      <c r="G19" s="135"/>
      <c r="H19" s="136">
        <f>SUBTOTAL(109,'Factures – Principal'!$H$4:$H$18)</f>
        <v>100</v>
      </c>
      <c r="I19" s="136">
        <f>SUBTOTAL(109,'Factures – Principal'!$I$4:$I$18)</f>
        <v>100</v>
      </c>
      <c r="J19" s="136">
        <f>SUBTOTAL(109,'Factures – Principal'!$J$4:$J$18)</f>
        <v>26689</v>
      </c>
      <c r="K19" s="136">
        <f>SUBTOTAL(109,'Factures – Principal'!$K$4:$K$18)</f>
        <v>32026.799999999999</v>
      </c>
      <c r="L19" s="84">
        <f>SUBTOTAL(103,'Factures – Principal'!$L$4:$L$18)</f>
        <v>0</v>
      </c>
    </row>
  </sheetData>
  <sheetProtection formatCells="0" formatColumns="0" formatRows="0" insertRows="0" insertHyperlinks="0" deleteRows="0" selectLockedCells="1" sort="0" autoFilter="0" pivotTables="0"/>
  <conditionalFormatting sqref="B4:B18 D4:D18">
    <cfRule type="duplicateValues" dxfId="13" priority="20"/>
  </conditionalFormatting>
  <dataValidations count="1">
    <dataValidation type="list" allowBlank="1" showInputMessage="1" showErrorMessage="1" sqref="C18 D4:D18" xr:uid="{00000000-0002-0000-0300-000000000000}">
      <formula1>recherchedeclient</formula1>
    </dataValidation>
  </dataValidations>
  <printOptions horizontalCentered="1"/>
  <pageMargins left="0.25" right="0.25" top="0.75" bottom="0.75" header="0.3" footer="0.3"/>
  <pageSetup scale="81"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1B4924C-15E2-477F-BE4F-C0ADFE883417}">
          <x14:formula1>
            <xm:f>Clients!$C$4:$C$6</xm:f>
          </x14:formula1>
          <xm:sqref>C4:C17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autoPageBreaks="0" fitToPage="1"/>
  </sheetPr>
  <dimension ref="B1:L52"/>
  <sheetViews>
    <sheetView showGridLines="0" topLeftCell="A15" zoomScaleNormal="100" workbookViewId="0">
      <selection activeCell="B42" sqref="B42"/>
    </sheetView>
  </sheetViews>
  <sheetFormatPr baseColWidth="10" defaultColWidth="9.140625" defaultRowHeight="18.75" customHeight="1" x14ac:dyDescent="0.2"/>
  <cols>
    <col min="1" max="1" width="2.140625" style="1" customWidth="1"/>
    <col min="2" max="2" width="24.85546875" style="1" customWidth="1"/>
    <col min="3" max="3" width="15.85546875" style="1" customWidth="1"/>
    <col min="4" max="4" width="15.42578125" style="1" customWidth="1"/>
    <col min="5" max="8" width="15.42578125" style="2" customWidth="1"/>
    <col min="9" max="9" width="16.140625" style="1" customWidth="1"/>
    <col min="10" max="10" width="15.5703125" style="1" customWidth="1"/>
    <col min="11" max="11" width="15.85546875" style="1" customWidth="1"/>
    <col min="12" max="12" width="13" style="1" customWidth="1"/>
    <col min="13" max="13" width="2.140625" style="1" customWidth="1"/>
    <col min="14" max="16384" width="9.140625" style="1"/>
  </cols>
  <sheetData>
    <row r="1" spans="2:12" ht="31.5" customHeight="1" x14ac:dyDescent="0.2"/>
    <row r="2" spans="2:12" ht="28.5" customHeight="1" x14ac:dyDescent="0.2">
      <c r="B2" s="6" t="s">
        <v>62</v>
      </c>
    </row>
    <row r="3" spans="2:12" ht="21.75" customHeight="1" x14ac:dyDescent="0.2">
      <c r="B3" s="18" t="s">
        <v>8</v>
      </c>
      <c r="C3" s="18" t="s">
        <v>69</v>
      </c>
      <c r="D3" s="18" t="s">
        <v>126</v>
      </c>
      <c r="E3" s="18" t="s">
        <v>127</v>
      </c>
      <c r="F3" s="18" t="s">
        <v>128</v>
      </c>
      <c r="G3" s="18" t="s">
        <v>133</v>
      </c>
      <c r="H3" s="18" t="s">
        <v>130</v>
      </c>
      <c r="I3" s="18" t="s">
        <v>30</v>
      </c>
      <c r="J3" s="18" t="s">
        <v>33</v>
      </c>
      <c r="K3" s="18" t="s">
        <v>32</v>
      </c>
      <c r="L3" s="18" t="s">
        <v>71</v>
      </c>
    </row>
    <row r="4" spans="2:12" ht="18.75" customHeight="1" x14ac:dyDescent="0.2">
      <c r="B4" s="9" t="s">
        <v>23</v>
      </c>
      <c r="C4" s="9" t="s">
        <v>21</v>
      </c>
      <c r="D4" s="59">
        <v>42804</v>
      </c>
      <c r="E4" s="9">
        <v>111</v>
      </c>
      <c r="F4" s="9">
        <v>201</v>
      </c>
      <c r="G4" s="9" t="s">
        <v>129</v>
      </c>
      <c r="H4" s="9" t="s">
        <v>131</v>
      </c>
      <c r="I4" s="8">
        <v>5</v>
      </c>
      <c r="J4" s="54">
        <v>1000</v>
      </c>
      <c r="K4" s="54">
        <v>1</v>
      </c>
      <c r="L4" s="54">
        <f>(Détailsfacture[[#This Row],[Quantité]]*Détailsfacture[[#This Row],[Prix unitaire]])-Détailsfacture[[#This Row],[Remise]]</f>
        <v>4999</v>
      </c>
    </row>
    <row r="5" spans="2:12" ht="18.75" customHeight="1" x14ac:dyDescent="0.2">
      <c r="B5" s="9" t="s">
        <v>24</v>
      </c>
      <c r="C5" s="9" t="s">
        <v>21</v>
      </c>
      <c r="D5" s="59">
        <v>42805</v>
      </c>
      <c r="E5" s="9">
        <v>112</v>
      </c>
      <c r="F5" s="9">
        <v>202</v>
      </c>
      <c r="G5" s="9" t="s">
        <v>129</v>
      </c>
      <c r="H5" s="9" t="s">
        <v>131</v>
      </c>
      <c r="I5" s="8">
        <v>3</v>
      </c>
      <c r="J5" s="54">
        <v>1000</v>
      </c>
      <c r="K5" s="54">
        <v>2</v>
      </c>
      <c r="L5" s="54">
        <f>(Détailsfacture[[#This Row],[Quantité]]*Détailsfacture[[#This Row],[Prix unitaire]])-Détailsfacture[[#This Row],[Remise]]</f>
        <v>2998</v>
      </c>
    </row>
    <row r="6" spans="2:12" ht="18.75" customHeight="1" x14ac:dyDescent="0.2">
      <c r="B6" s="9" t="s">
        <v>25</v>
      </c>
      <c r="C6" s="9" t="s">
        <v>21</v>
      </c>
      <c r="D6" s="59">
        <v>42804</v>
      </c>
      <c r="E6" s="9">
        <v>113</v>
      </c>
      <c r="F6" s="9">
        <v>203</v>
      </c>
      <c r="G6" s="9" t="s">
        <v>129</v>
      </c>
      <c r="H6" s="9" t="s">
        <v>131</v>
      </c>
      <c r="I6" s="8">
        <v>3</v>
      </c>
      <c r="J6" s="54">
        <v>3</v>
      </c>
      <c r="K6" s="54">
        <v>3</v>
      </c>
      <c r="L6" s="54">
        <f>(Détailsfacture[[#This Row],[Quantité]]*Détailsfacture[[#This Row],[Prix unitaire]])-Détailsfacture[[#This Row],[Remise]]</f>
        <v>6</v>
      </c>
    </row>
    <row r="7" spans="2:12" ht="18.75" customHeight="1" x14ac:dyDescent="0.2">
      <c r="B7" s="9" t="s">
        <v>26</v>
      </c>
      <c r="C7" s="9" t="s">
        <v>21</v>
      </c>
      <c r="D7" s="59">
        <v>42804</v>
      </c>
      <c r="E7" s="9">
        <v>114</v>
      </c>
      <c r="F7" s="9">
        <v>204</v>
      </c>
      <c r="G7" s="9" t="s">
        <v>129</v>
      </c>
      <c r="H7" s="9" t="s">
        <v>131</v>
      </c>
      <c r="I7" s="8">
        <v>4</v>
      </c>
      <c r="J7" s="54">
        <v>4</v>
      </c>
      <c r="K7" s="54">
        <v>4</v>
      </c>
      <c r="L7" s="54">
        <f>(Détailsfacture[[#This Row],[Quantité]]*Détailsfacture[[#This Row],[Prix unitaire]])-Détailsfacture[[#This Row],[Remise]]</f>
        <v>12</v>
      </c>
    </row>
    <row r="8" spans="2:12" ht="18.75" customHeight="1" x14ac:dyDescent="0.2">
      <c r="B8" s="9" t="s">
        <v>27</v>
      </c>
      <c r="C8" s="9" t="s">
        <v>21</v>
      </c>
      <c r="D8" s="59">
        <v>42804</v>
      </c>
      <c r="E8" s="9">
        <v>115</v>
      </c>
      <c r="F8" s="9">
        <v>205</v>
      </c>
      <c r="G8" s="9" t="s">
        <v>129</v>
      </c>
      <c r="H8" s="9" t="s">
        <v>131</v>
      </c>
      <c r="I8" s="8">
        <v>5</v>
      </c>
      <c r="J8" s="54">
        <v>5</v>
      </c>
      <c r="K8" s="54">
        <v>5</v>
      </c>
      <c r="L8" s="54">
        <f>(Détailsfacture[[#This Row],[Quantité]]*Détailsfacture[[#This Row],[Prix unitaire]])-Détailsfacture[[#This Row],[Remise]]</f>
        <v>20</v>
      </c>
    </row>
    <row r="9" spans="2:12" ht="18.75" customHeight="1" x14ac:dyDescent="0.2">
      <c r="B9" s="9" t="s">
        <v>28</v>
      </c>
      <c r="C9" s="9" t="s">
        <v>21</v>
      </c>
      <c r="D9" s="59">
        <v>42804</v>
      </c>
      <c r="E9" s="9">
        <v>116</v>
      </c>
      <c r="F9" s="9">
        <v>206</v>
      </c>
      <c r="G9" s="9" t="s">
        <v>129</v>
      </c>
      <c r="H9" s="9" t="s">
        <v>131</v>
      </c>
      <c r="I9" s="8">
        <v>6</v>
      </c>
      <c r="J9" s="54">
        <v>6</v>
      </c>
      <c r="K9" s="54">
        <v>6</v>
      </c>
      <c r="L9" s="54">
        <f>(Détailsfacture[[#This Row],[Quantité]]*Détailsfacture[[#This Row],[Prix unitaire]])-Détailsfacture[[#This Row],[Remise]]</f>
        <v>30</v>
      </c>
    </row>
    <row r="10" spans="2:12" ht="18.75" customHeight="1" x14ac:dyDescent="0.2">
      <c r="B10" s="9" t="s">
        <v>41</v>
      </c>
      <c r="C10" s="9" t="s">
        <v>21</v>
      </c>
      <c r="D10" s="59">
        <v>42804</v>
      </c>
      <c r="E10" s="9">
        <v>117</v>
      </c>
      <c r="F10" s="9">
        <v>207</v>
      </c>
      <c r="G10" s="9" t="s">
        <v>129</v>
      </c>
      <c r="H10" s="9" t="s">
        <v>131</v>
      </c>
      <c r="I10" s="8">
        <v>7</v>
      </c>
      <c r="J10" s="54">
        <v>7</v>
      </c>
      <c r="K10" s="54">
        <v>7</v>
      </c>
      <c r="L10" s="54">
        <f>(Détailsfacture[[#This Row],[Quantité]]*Détailsfacture[[#This Row],[Prix unitaire]])-Détailsfacture[[#This Row],[Remise]]</f>
        <v>42</v>
      </c>
    </row>
    <row r="11" spans="2:12" ht="18.75" customHeight="1" x14ac:dyDescent="0.2">
      <c r="B11" s="9" t="s">
        <v>42</v>
      </c>
      <c r="C11" s="9" t="s">
        <v>21</v>
      </c>
      <c r="D11" s="59">
        <v>42804</v>
      </c>
      <c r="E11" s="9">
        <v>118</v>
      </c>
      <c r="F11" s="9">
        <v>208</v>
      </c>
      <c r="G11" s="9" t="s">
        <v>129</v>
      </c>
      <c r="H11" s="9" t="s">
        <v>131</v>
      </c>
      <c r="I11" s="8">
        <v>8</v>
      </c>
      <c r="J11" s="54">
        <v>8</v>
      </c>
      <c r="K11" s="54">
        <v>8</v>
      </c>
      <c r="L11" s="54">
        <f>(Détailsfacture[[#This Row],[Quantité]]*Détailsfacture[[#This Row],[Prix unitaire]])-Détailsfacture[[#This Row],[Remise]]</f>
        <v>56</v>
      </c>
    </row>
    <row r="12" spans="2:12" ht="18.75" customHeight="1" x14ac:dyDescent="0.2">
      <c r="B12" s="9" t="s">
        <v>43</v>
      </c>
      <c r="C12" s="9" t="s">
        <v>21</v>
      </c>
      <c r="D12" s="59">
        <v>42804</v>
      </c>
      <c r="E12" s="9">
        <v>119</v>
      </c>
      <c r="F12" s="9">
        <v>209</v>
      </c>
      <c r="G12" s="9" t="s">
        <v>129</v>
      </c>
      <c r="H12" s="9" t="s">
        <v>131</v>
      </c>
      <c r="I12" s="8">
        <v>9</v>
      </c>
      <c r="J12" s="54">
        <v>9</v>
      </c>
      <c r="K12" s="54">
        <v>9</v>
      </c>
      <c r="L12" s="54">
        <f>(Détailsfacture[[#This Row],[Quantité]]*Détailsfacture[[#This Row],[Prix unitaire]])-Détailsfacture[[#This Row],[Remise]]</f>
        <v>72</v>
      </c>
    </row>
    <row r="13" spans="2:12" ht="18.75" customHeight="1" x14ac:dyDescent="0.2">
      <c r="B13" s="9" t="s">
        <v>44</v>
      </c>
      <c r="C13" s="9" t="s">
        <v>21</v>
      </c>
      <c r="D13" s="59">
        <v>42804</v>
      </c>
      <c r="E13" s="9">
        <v>120</v>
      </c>
      <c r="F13" s="9">
        <v>210</v>
      </c>
      <c r="G13" s="9" t="s">
        <v>129</v>
      </c>
      <c r="H13" s="9" t="s">
        <v>131</v>
      </c>
      <c r="I13" s="8">
        <v>10</v>
      </c>
      <c r="J13" s="54">
        <v>10</v>
      </c>
      <c r="K13" s="54">
        <v>10</v>
      </c>
      <c r="L13" s="54">
        <f>(Détailsfacture[[#This Row],[Quantité]]*Détailsfacture[[#This Row],[Prix unitaire]])-Détailsfacture[[#This Row],[Remise]]</f>
        <v>90</v>
      </c>
    </row>
    <row r="14" spans="2:12" ht="18.75" customHeight="1" x14ac:dyDescent="0.2">
      <c r="B14" s="9" t="s">
        <v>45</v>
      </c>
      <c r="C14" s="9" t="s">
        <v>21</v>
      </c>
      <c r="D14" s="59">
        <v>42804</v>
      </c>
      <c r="E14" s="9">
        <v>121</v>
      </c>
      <c r="F14" s="9">
        <v>211</v>
      </c>
      <c r="G14" s="9" t="s">
        <v>129</v>
      </c>
      <c r="H14" s="9" t="s">
        <v>131</v>
      </c>
      <c r="I14" s="8">
        <v>11</v>
      </c>
      <c r="J14" s="54">
        <v>11</v>
      </c>
      <c r="K14" s="54">
        <v>11</v>
      </c>
      <c r="L14" s="54">
        <f>(Détailsfacture[[#This Row],[Quantité]]*Détailsfacture[[#This Row],[Prix unitaire]])-Détailsfacture[[#This Row],[Remise]]</f>
        <v>110</v>
      </c>
    </row>
    <row r="15" spans="2:12" ht="18.75" customHeight="1" x14ac:dyDescent="0.2">
      <c r="B15" s="9" t="s">
        <v>46</v>
      </c>
      <c r="C15" s="9" t="s">
        <v>21</v>
      </c>
      <c r="D15" s="59">
        <v>42804</v>
      </c>
      <c r="E15" s="9">
        <v>122</v>
      </c>
      <c r="F15" s="9">
        <v>212</v>
      </c>
      <c r="G15" s="9" t="s">
        <v>129</v>
      </c>
      <c r="H15" s="9" t="s">
        <v>131</v>
      </c>
      <c r="I15" s="8">
        <v>12</v>
      </c>
      <c r="J15" s="54">
        <v>12</v>
      </c>
      <c r="K15" s="54">
        <v>12</v>
      </c>
      <c r="L15" s="54">
        <f>(Détailsfacture[[#This Row],[Quantité]]*Détailsfacture[[#This Row],[Prix unitaire]])-Détailsfacture[[#This Row],[Remise]]</f>
        <v>132</v>
      </c>
    </row>
    <row r="16" spans="2:12" ht="18.75" customHeight="1" x14ac:dyDescent="0.2">
      <c r="B16" s="9" t="s">
        <v>47</v>
      </c>
      <c r="C16" s="9" t="s">
        <v>21</v>
      </c>
      <c r="D16" s="59">
        <v>42804</v>
      </c>
      <c r="E16" s="9">
        <v>123</v>
      </c>
      <c r="F16" s="9">
        <v>213</v>
      </c>
      <c r="G16" s="9" t="s">
        <v>129</v>
      </c>
      <c r="H16" s="9" t="s">
        <v>131</v>
      </c>
      <c r="I16" s="8">
        <v>13</v>
      </c>
      <c r="J16" s="54">
        <v>13</v>
      </c>
      <c r="K16" s="54">
        <v>13</v>
      </c>
      <c r="L16" s="54">
        <f>(Détailsfacture[[#This Row],[Quantité]]*Détailsfacture[[#This Row],[Prix unitaire]])-Détailsfacture[[#This Row],[Remise]]</f>
        <v>156</v>
      </c>
    </row>
    <row r="17" spans="2:12" ht="18.75" customHeight="1" x14ac:dyDescent="0.2">
      <c r="B17" s="9" t="s">
        <v>48</v>
      </c>
      <c r="C17" s="9" t="s">
        <v>21</v>
      </c>
      <c r="D17" s="59">
        <v>42804</v>
      </c>
      <c r="E17" s="9">
        <v>124</v>
      </c>
      <c r="F17" s="9">
        <v>214</v>
      </c>
      <c r="G17" s="9" t="s">
        <v>129</v>
      </c>
      <c r="H17" s="9" t="s">
        <v>131</v>
      </c>
      <c r="I17" s="8">
        <v>14</v>
      </c>
      <c r="J17" s="54">
        <v>14</v>
      </c>
      <c r="K17" s="54">
        <v>14</v>
      </c>
      <c r="L17" s="54">
        <f>(Détailsfacture[[#This Row],[Quantité]]*Détailsfacture[[#This Row],[Prix unitaire]])-Détailsfacture[[#This Row],[Remise]]</f>
        <v>182</v>
      </c>
    </row>
    <row r="18" spans="2:12" ht="18.75" customHeight="1" x14ac:dyDescent="0.2">
      <c r="B18" s="9" t="s">
        <v>49</v>
      </c>
      <c r="C18" s="9" t="s">
        <v>21</v>
      </c>
      <c r="D18" s="59">
        <v>42804</v>
      </c>
      <c r="E18" s="9">
        <v>125</v>
      </c>
      <c r="F18" s="9">
        <v>215</v>
      </c>
      <c r="G18" s="9" t="s">
        <v>129</v>
      </c>
      <c r="H18" s="9" t="s">
        <v>131</v>
      </c>
      <c r="I18" s="8">
        <v>15</v>
      </c>
      <c r="J18" s="54">
        <v>15</v>
      </c>
      <c r="K18" s="54">
        <v>15</v>
      </c>
      <c r="L18" s="54">
        <f>(Détailsfacture[[#This Row],[Quantité]]*Détailsfacture[[#This Row],[Prix unitaire]])-Détailsfacture[[#This Row],[Remise]]</f>
        <v>210</v>
      </c>
    </row>
    <row r="19" spans="2:12" ht="18.75" customHeight="1" x14ac:dyDescent="0.2">
      <c r="B19" s="9" t="s">
        <v>50</v>
      </c>
      <c r="C19" s="9" t="s">
        <v>21</v>
      </c>
      <c r="D19" s="59">
        <v>42804</v>
      </c>
      <c r="E19" s="9">
        <v>126</v>
      </c>
      <c r="F19" s="9">
        <v>216</v>
      </c>
      <c r="G19" s="9" t="s">
        <v>129</v>
      </c>
      <c r="H19" s="9" t="s">
        <v>131</v>
      </c>
      <c r="I19" s="8">
        <v>16</v>
      </c>
      <c r="J19" s="54">
        <v>16</v>
      </c>
      <c r="K19" s="54">
        <v>16</v>
      </c>
      <c r="L19" s="54">
        <f>(Détailsfacture[[#This Row],[Quantité]]*Détailsfacture[[#This Row],[Prix unitaire]])-Détailsfacture[[#This Row],[Remise]]</f>
        <v>240</v>
      </c>
    </row>
    <row r="20" spans="2:12" ht="18.75" customHeight="1" x14ac:dyDescent="0.2">
      <c r="B20" s="9" t="s">
        <v>51</v>
      </c>
      <c r="C20" s="9" t="s">
        <v>21</v>
      </c>
      <c r="D20" s="59">
        <v>42804</v>
      </c>
      <c r="E20" s="9">
        <v>127</v>
      </c>
      <c r="F20" s="9">
        <v>217</v>
      </c>
      <c r="G20" s="9" t="s">
        <v>129</v>
      </c>
      <c r="H20" s="9" t="s">
        <v>131</v>
      </c>
      <c r="I20" s="8">
        <v>17</v>
      </c>
      <c r="J20" s="54">
        <v>17</v>
      </c>
      <c r="K20" s="54">
        <v>17</v>
      </c>
      <c r="L20" s="54">
        <f>(Détailsfacture[[#This Row],[Quantité]]*Détailsfacture[[#This Row],[Prix unitaire]])-Détailsfacture[[#This Row],[Remise]]</f>
        <v>272</v>
      </c>
    </row>
    <row r="21" spans="2:12" ht="18.75" customHeight="1" x14ac:dyDescent="0.2">
      <c r="B21" s="9" t="s">
        <v>52</v>
      </c>
      <c r="C21" s="9" t="s">
        <v>21</v>
      </c>
      <c r="D21" s="59">
        <v>42804</v>
      </c>
      <c r="E21" s="9">
        <v>128</v>
      </c>
      <c r="F21" s="9">
        <v>218</v>
      </c>
      <c r="G21" s="9" t="s">
        <v>129</v>
      </c>
      <c r="H21" s="9" t="s">
        <v>131</v>
      </c>
      <c r="I21" s="8">
        <v>18</v>
      </c>
      <c r="J21" s="54">
        <v>18</v>
      </c>
      <c r="K21" s="54">
        <v>18</v>
      </c>
      <c r="L21" s="54">
        <f>(Détailsfacture[[#This Row],[Quantité]]*Détailsfacture[[#This Row],[Prix unitaire]])-Détailsfacture[[#This Row],[Remise]]</f>
        <v>306</v>
      </c>
    </row>
    <row r="22" spans="2:12" ht="18.75" customHeight="1" x14ac:dyDescent="0.2">
      <c r="B22" s="9" t="s">
        <v>53</v>
      </c>
      <c r="C22" s="9" t="s">
        <v>21</v>
      </c>
      <c r="D22" s="59">
        <v>42804</v>
      </c>
      <c r="E22" s="9">
        <v>129</v>
      </c>
      <c r="F22" s="9">
        <v>219</v>
      </c>
      <c r="G22" s="9" t="s">
        <v>129</v>
      </c>
      <c r="H22" s="9" t="s">
        <v>131</v>
      </c>
      <c r="I22" s="8">
        <v>19</v>
      </c>
      <c r="J22" s="54">
        <v>19</v>
      </c>
      <c r="K22" s="54">
        <v>19</v>
      </c>
      <c r="L22" s="54">
        <f>(Détailsfacture[[#This Row],[Quantité]]*Détailsfacture[[#This Row],[Prix unitaire]])-Détailsfacture[[#This Row],[Remise]]</f>
        <v>342</v>
      </c>
    </row>
    <row r="23" spans="2:12" ht="18.75" customHeight="1" x14ac:dyDescent="0.2">
      <c r="B23" s="9" t="s">
        <v>54</v>
      </c>
      <c r="C23" s="9" t="s">
        <v>21</v>
      </c>
      <c r="D23" s="59">
        <v>42804</v>
      </c>
      <c r="E23" s="9">
        <v>130</v>
      </c>
      <c r="F23" s="9">
        <v>220</v>
      </c>
      <c r="G23" s="9" t="s">
        <v>129</v>
      </c>
      <c r="H23" s="9" t="s">
        <v>131</v>
      </c>
      <c r="I23" s="8">
        <v>20</v>
      </c>
      <c r="J23" s="54">
        <v>20</v>
      </c>
      <c r="K23" s="54">
        <v>20</v>
      </c>
      <c r="L23" s="54">
        <f>(Détailsfacture[[#This Row],[Quantité]]*Détailsfacture[[#This Row],[Prix unitaire]])-Détailsfacture[[#This Row],[Remise]]</f>
        <v>380</v>
      </c>
    </row>
    <row r="24" spans="2:12" ht="18.75" customHeight="1" x14ac:dyDescent="0.2">
      <c r="B24" s="9" t="s">
        <v>55</v>
      </c>
      <c r="C24" s="9" t="s">
        <v>21</v>
      </c>
      <c r="D24" s="59">
        <v>42804</v>
      </c>
      <c r="E24" s="9">
        <v>131</v>
      </c>
      <c r="F24" s="9">
        <v>221</v>
      </c>
      <c r="G24" s="9" t="s">
        <v>129</v>
      </c>
      <c r="H24" s="9" t="s">
        <v>131</v>
      </c>
      <c r="I24" s="8">
        <v>21</v>
      </c>
      <c r="J24" s="54">
        <v>21</v>
      </c>
      <c r="K24" s="54">
        <v>21</v>
      </c>
      <c r="L24" s="54">
        <f>(Détailsfacture[[#This Row],[Quantité]]*Détailsfacture[[#This Row],[Prix unitaire]])-Détailsfacture[[#This Row],[Remise]]</f>
        <v>420</v>
      </c>
    </row>
    <row r="25" spans="2:12" ht="18.75" customHeight="1" x14ac:dyDescent="0.2">
      <c r="B25" s="9" t="s">
        <v>56</v>
      </c>
      <c r="C25" s="9" t="s">
        <v>21</v>
      </c>
      <c r="D25" s="59">
        <v>42804</v>
      </c>
      <c r="E25" s="9">
        <v>132</v>
      </c>
      <c r="F25" s="9">
        <v>222</v>
      </c>
      <c r="G25" s="9" t="s">
        <v>129</v>
      </c>
      <c r="H25" s="9" t="s">
        <v>131</v>
      </c>
      <c r="I25" s="8">
        <v>22</v>
      </c>
      <c r="J25" s="54">
        <v>22</v>
      </c>
      <c r="K25" s="54">
        <v>22</v>
      </c>
      <c r="L25" s="54">
        <f>(Détailsfacture[[#This Row],[Quantité]]*Détailsfacture[[#This Row],[Prix unitaire]])-Détailsfacture[[#This Row],[Remise]]</f>
        <v>462</v>
      </c>
    </row>
    <row r="26" spans="2:12" ht="18.75" customHeight="1" x14ac:dyDescent="0.2">
      <c r="B26" s="9" t="s">
        <v>57</v>
      </c>
      <c r="C26" s="9" t="s">
        <v>21</v>
      </c>
      <c r="D26" s="59">
        <v>42804</v>
      </c>
      <c r="E26" s="9">
        <v>133</v>
      </c>
      <c r="F26" s="9">
        <v>223</v>
      </c>
      <c r="G26" s="9" t="s">
        <v>129</v>
      </c>
      <c r="H26" s="9" t="s">
        <v>131</v>
      </c>
      <c r="I26" s="8">
        <v>23</v>
      </c>
      <c r="J26" s="54">
        <v>23</v>
      </c>
      <c r="K26" s="54">
        <v>23</v>
      </c>
      <c r="L26" s="54">
        <f>(Détailsfacture[[#This Row],[Quantité]]*Détailsfacture[[#This Row],[Prix unitaire]])-Détailsfacture[[#This Row],[Remise]]</f>
        <v>506</v>
      </c>
    </row>
    <row r="27" spans="2:12" ht="18.75" customHeight="1" x14ac:dyDescent="0.2">
      <c r="B27" s="9" t="s">
        <v>58</v>
      </c>
      <c r="C27" s="9" t="s">
        <v>21</v>
      </c>
      <c r="D27" s="59">
        <v>42804</v>
      </c>
      <c r="E27" s="9">
        <v>134</v>
      </c>
      <c r="F27" s="9">
        <v>224</v>
      </c>
      <c r="G27" s="9" t="s">
        <v>129</v>
      </c>
      <c r="H27" s="9" t="s">
        <v>131</v>
      </c>
      <c r="I27" s="8">
        <v>24</v>
      </c>
      <c r="J27" s="54">
        <v>24</v>
      </c>
      <c r="K27" s="54">
        <v>24</v>
      </c>
      <c r="L27" s="54">
        <f>(Détailsfacture[[#This Row],[Quantité]]*Détailsfacture[[#This Row],[Prix unitaire]])-Détailsfacture[[#This Row],[Remise]]</f>
        <v>552</v>
      </c>
    </row>
    <row r="28" spans="2:12" s="2" customFormat="1" ht="18.75" customHeight="1" x14ac:dyDescent="0.2">
      <c r="B28" s="9" t="s">
        <v>59</v>
      </c>
      <c r="C28" s="19" t="s">
        <v>21</v>
      </c>
      <c r="D28" s="59">
        <v>42804</v>
      </c>
      <c r="E28" s="9">
        <v>135</v>
      </c>
      <c r="F28" s="9">
        <v>225</v>
      </c>
      <c r="G28" s="9" t="s">
        <v>129</v>
      </c>
      <c r="H28" s="9" t="s">
        <v>131</v>
      </c>
      <c r="I28" s="8">
        <v>25</v>
      </c>
      <c r="J28" s="54">
        <v>25</v>
      </c>
      <c r="K28" s="54">
        <v>25</v>
      </c>
      <c r="L28" s="55">
        <f>(Détailsfacture[[#This Row],[Quantité]]*Détailsfacture[[#This Row],[Prix unitaire]])-Détailsfacture[[#This Row],[Remise]]</f>
        <v>600</v>
      </c>
    </row>
    <row r="29" spans="2:12" ht="18.75" customHeight="1" x14ac:dyDescent="0.2">
      <c r="B29" s="80" t="s">
        <v>172</v>
      </c>
      <c r="C29" s="19" t="s">
        <v>148</v>
      </c>
      <c r="D29" s="83">
        <v>42826</v>
      </c>
      <c r="E29" s="9">
        <v>136</v>
      </c>
      <c r="F29" s="9">
        <v>226</v>
      </c>
      <c r="G29" s="9" t="s">
        <v>129</v>
      </c>
      <c r="H29" s="9" t="s">
        <v>131</v>
      </c>
      <c r="I29" s="8">
        <v>26</v>
      </c>
      <c r="J29" s="54">
        <v>26</v>
      </c>
      <c r="K29" s="79">
        <v>0</v>
      </c>
      <c r="L29" s="55">
        <f>(Détailsfacture[[#This Row],[Quantité]]*Détailsfacture[[#This Row],[Prix unitaire]])-Détailsfacture[[#This Row],[Remise]]</f>
        <v>676</v>
      </c>
    </row>
    <row r="30" spans="2:12" ht="18.75" customHeight="1" x14ac:dyDescent="0.2">
      <c r="B30" s="80" t="s">
        <v>173</v>
      </c>
      <c r="C30" s="19" t="s">
        <v>149</v>
      </c>
      <c r="D30" s="83">
        <v>42856</v>
      </c>
      <c r="E30" s="9">
        <v>137</v>
      </c>
      <c r="F30" s="9">
        <v>227</v>
      </c>
      <c r="G30" s="9" t="s">
        <v>129</v>
      </c>
      <c r="H30" s="9" t="s">
        <v>131</v>
      </c>
      <c r="I30" s="8">
        <v>27</v>
      </c>
      <c r="J30" s="54">
        <v>27</v>
      </c>
      <c r="K30" s="79">
        <v>0</v>
      </c>
      <c r="L30" s="55">
        <f>(Détailsfacture[[#This Row],[Quantité]]*Détailsfacture[[#This Row],[Prix unitaire]])-Détailsfacture[[#This Row],[Remise]]</f>
        <v>729</v>
      </c>
    </row>
    <row r="31" spans="2:12" ht="18.75" customHeight="1" x14ac:dyDescent="0.2">
      <c r="B31" s="80" t="s">
        <v>174</v>
      </c>
      <c r="C31" s="19" t="s">
        <v>150</v>
      </c>
      <c r="D31" s="83">
        <v>42887</v>
      </c>
      <c r="E31" s="9">
        <v>138</v>
      </c>
      <c r="F31" s="9">
        <v>228</v>
      </c>
      <c r="G31" s="9" t="s">
        <v>129</v>
      </c>
      <c r="H31" s="9" t="s">
        <v>131</v>
      </c>
      <c r="I31" s="8">
        <v>28</v>
      </c>
      <c r="J31" s="54">
        <v>28</v>
      </c>
      <c r="K31" s="79">
        <v>0</v>
      </c>
      <c r="L31" s="55">
        <f>(Détailsfacture[[#This Row],[Quantité]]*Détailsfacture[[#This Row],[Prix unitaire]])-Détailsfacture[[#This Row],[Remise]]</f>
        <v>784</v>
      </c>
    </row>
    <row r="32" spans="2:12" ht="18.75" customHeight="1" x14ac:dyDescent="0.2">
      <c r="B32" s="80" t="s">
        <v>175</v>
      </c>
      <c r="C32" s="19" t="s">
        <v>151</v>
      </c>
      <c r="D32" s="83">
        <v>42917</v>
      </c>
      <c r="E32" s="9">
        <v>139</v>
      </c>
      <c r="F32" s="9">
        <v>229</v>
      </c>
      <c r="G32" s="9" t="s">
        <v>129</v>
      </c>
      <c r="H32" s="9" t="s">
        <v>131</v>
      </c>
      <c r="I32" s="8">
        <v>29</v>
      </c>
      <c r="J32" s="54">
        <v>29</v>
      </c>
      <c r="K32" s="79">
        <v>0</v>
      </c>
      <c r="L32" s="55">
        <f>(Détailsfacture[[#This Row],[Quantité]]*Détailsfacture[[#This Row],[Prix unitaire]])-Détailsfacture[[#This Row],[Remise]]</f>
        <v>841</v>
      </c>
    </row>
    <row r="33" spans="2:12" ht="18.75" customHeight="1" x14ac:dyDescent="0.2">
      <c r="B33" s="80" t="s">
        <v>176</v>
      </c>
      <c r="C33" s="19" t="s">
        <v>152</v>
      </c>
      <c r="D33" s="83">
        <v>42948</v>
      </c>
      <c r="E33" s="9">
        <v>140</v>
      </c>
      <c r="F33" s="9">
        <v>230</v>
      </c>
      <c r="G33" s="9" t="s">
        <v>129</v>
      </c>
      <c r="H33" s="9" t="s">
        <v>131</v>
      </c>
      <c r="I33" s="8">
        <v>30</v>
      </c>
      <c r="J33" s="54">
        <v>30</v>
      </c>
      <c r="K33" s="79">
        <v>0</v>
      </c>
      <c r="L33" s="55">
        <f>(Détailsfacture[[#This Row],[Quantité]]*Détailsfacture[[#This Row],[Prix unitaire]])-Détailsfacture[[#This Row],[Remise]]</f>
        <v>900</v>
      </c>
    </row>
    <row r="34" spans="2:12" ht="18.75" customHeight="1" x14ac:dyDescent="0.2">
      <c r="B34" s="80" t="s">
        <v>177</v>
      </c>
      <c r="C34" s="19" t="s">
        <v>153</v>
      </c>
      <c r="D34" s="83">
        <v>42979</v>
      </c>
      <c r="E34" s="9">
        <v>141</v>
      </c>
      <c r="F34" s="9">
        <v>231</v>
      </c>
      <c r="G34" s="9" t="s">
        <v>129</v>
      </c>
      <c r="H34" s="9" t="s">
        <v>131</v>
      </c>
      <c r="I34" s="8">
        <v>31</v>
      </c>
      <c r="J34" s="54">
        <v>31</v>
      </c>
      <c r="K34" s="79">
        <v>0</v>
      </c>
      <c r="L34" s="55">
        <f>(Détailsfacture[[#This Row],[Quantité]]*Détailsfacture[[#This Row],[Prix unitaire]])-Détailsfacture[[#This Row],[Remise]]</f>
        <v>961</v>
      </c>
    </row>
    <row r="35" spans="2:12" ht="18.75" customHeight="1" x14ac:dyDescent="0.2">
      <c r="B35" s="80" t="s">
        <v>178</v>
      </c>
      <c r="C35" s="19" t="s">
        <v>154</v>
      </c>
      <c r="D35" s="83">
        <v>43009</v>
      </c>
      <c r="E35" s="9">
        <v>142</v>
      </c>
      <c r="F35" s="9">
        <v>232</v>
      </c>
      <c r="G35" s="9" t="s">
        <v>129</v>
      </c>
      <c r="H35" s="9" t="s">
        <v>131</v>
      </c>
      <c r="I35" s="8">
        <v>32</v>
      </c>
      <c r="J35" s="54">
        <v>32</v>
      </c>
      <c r="K35" s="79">
        <v>0</v>
      </c>
      <c r="L35" s="55">
        <f>(Détailsfacture[[#This Row],[Quantité]]*Détailsfacture[[#This Row],[Prix unitaire]])-Détailsfacture[[#This Row],[Remise]]</f>
        <v>1024</v>
      </c>
    </row>
    <row r="36" spans="2:12" ht="18.75" customHeight="1" x14ac:dyDescent="0.2">
      <c r="B36" s="80" t="s">
        <v>179</v>
      </c>
      <c r="C36" s="19" t="s">
        <v>155</v>
      </c>
      <c r="D36" s="83">
        <v>43040</v>
      </c>
      <c r="E36" s="9">
        <v>143</v>
      </c>
      <c r="F36" s="9">
        <v>233</v>
      </c>
      <c r="G36" s="9" t="s">
        <v>129</v>
      </c>
      <c r="H36" s="9" t="s">
        <v>131</v>
      </c>
      <c r="I36" s="8">
        <v>33</v>
      </c>
      <c r="J36" s="54">
        <v>33</v>
      </c>
      <c r="K36" s="79">
        <v>0</v>
      </c>
      <c r="L36" s="55">
        <f>(Détailsfacture[[#This Row],[Quantité]]*Détailsfacture[[#This Row],[Prix unitaire]])-Détailsfacture[[#This Row],[Remise]]</f>
        <v>1089</v>
      </c>
    </row>
    <row r="37" spans="2:12" ht="18.75" customHeight="1" x14ac:dyDescent="0.2">
      <c r="B37" s="80" t="s">
        <v>180</v>
      </c>
      <c r="C37" s="19" t="s">
        <v>156</v>
      </c>
      <c r="D37" s="83">
        <v>43070</v>
      </c>
      <c r="E37" s="9">
        <v>144</v>
      </c>
      <c r="F37" s="9">
        <v>234</v>
      </c>
      <c r="G37" s="9" t="s">
        <v>129</v>
      </c>
      <c r="H37" s="9" t="s">
        <v>131</v>
      </c>
      <c r="I37" s="8">
        <v>34</v>
      </c>
      <c r="J37" s="54">
        <v>34</v>
      </c>
      <c r="K37" s="79">
        <v>0</v>
      </c>
      <c r="L37" s="55">
        <f>(Détailsfacture[[#This Row],[Quantité]]*Détailsfacture[[#This Row],[Prix unitaire]])-Détailsfacture[[#This Row],[Remise]]</f>
        <v>1156</v>
      </c>
    </row>
    <row r="38" spans="2:12" ht="18.75" customHeight="1" x14ac:dyDescent="0.2">
      <c r="B38" s="80" t="s">
        <v>181</v>
      </c>
      <c r="C38" s="19" t="s">
        <v>157</v>
      </c>
      <c r="D38" s="83">
        <v>43101</v>
      </c>
      <c r="E38" s="9">
        <v>145</v>
      </c>
      <c r="F38" s="9">
        <v>235</v>
      </c>
      <c r="G38" s="9" t="s">
        <v>129</v>
      </c>
      <c r="H38" s="9" t="s">
        <v>131</v>
      </c>
      <c r="I38" s="8">
        <v>35</v>
      </c>
      <c r="J38" s="54">
        <v>35</v>
      </c>
      <c r="K38" s="79">
        <v>0</v>
      </c>
      <c r="L38" s="55">
        <f>(Détailsfacture[[#This Row],[Quantité]]*Détailsfacture[[#This Row],[Prix unitaire]])-Détailsfacture[[#This Row],[Remise]]</f>
        <v>1225</v>
      </c>
    </row>
    <row r="39" spans="2:12" ht="18.75" customHeight="1" x14ac:dyDescent="0.2">
      <c r="B39" s="80" t="s">
        <v>182</v>
      </c>
      <c r="C39" s="19" t="s">
        <v>158</v>
      </c>
      <c r="D39" s="83">
        <v>43132</v>
      </c>
      <c r="E39" s="9">
        <v>146</v>
      </c>
      <c r="F39" s="9">
        <v>236</v>
      </c>
      <c r="G39" s="9" t="s">
        <v>129</v>
      </c>
      <c r="H39" s="9" t="s">
        <v>131</v>
      </c>
      <c r="I39" s="8">
        <v>36</v>
      </c>
      <c r="J39" s="54">
        <v>36</v>
      </c>
      <c r="K39" s="79">
        <v>0</v>
      </c>
      <c r="L39" s="55">
        <f>(Détailsfacture[[#This Row],[Quantité]]*Détailsfacture[[#This Row],[Prix unitaire]])-Détailsfacture[[#This Row],[Remise]]</f>
        <v>1296</v>
      </c>
    </row>
    <row r="40" spans="2:12" ht="18.75" customHeight="1" x14ac:dyDescent="0.2">
      <c r="B40" s="80" t="s">
        <v>183</v>
      </c>
      <c r="C40" s="19" t="s">
        <v>159</v>
      </c>
      <c r="D40" s="83">
        <v>43160</v>
      </c>
      <c r="E40" s="9">
        <v>147</v>
      </c>
      <c r="F40" s="9">
        <v>237</v>
      </c>
      <c r="G40" s="9" t="s">
        <v>129</v>
      </c>
      <c r="H40" s="9" t="s">
        <v>131</v>
      </c>
      <c r="I40" s="8">
        <v>37</v>
      </c>
      <c r="J40" s="54">
        <v>37</v>
      </c>
      <c r="K40" s="79">
        <v>0</v>
      </c>
      <c r="L40" s="55">
        <f>(Détailsfacture[[#This Row],[Quantité]]*Détailsfacture[[#This Row],[Prix unitaire]])-Détailsfacture[[#This Row],[Remise]]</f>
        <v>1369</v>
      </c>
    </row>
    <row r="41" spans="2:12" ht="18.75" customHeight="1" x14ac:dyDescent="0.2">
      <c r="B41" s="80" t="s">
        <v>184</v>
      </c>
      <c r="C41" s="19" t="s">
        <v>160</v>
      </c>
      <c r="D41" s="83">
        <v>43191</v>
      </c>
      <c r="E41" s="9">
        <v>148</v>
      </c>
      <c r="F41" s="9">
        <v>238</v>
      </c>
      <c r="G41" s="9" t="s">
        <v>129</v>
      </c>
      <c r="H41" s="9" t="s">
        <v>131</v>
      </c>
      <c r="I41" s="8">
        <v>38</v>
      </c>
      <c r="J41" s="54">
        <v>38</v>
      </c>
      <c r="K41" s="79">
        <v>0</v>
      </c>
      <c r="L41" s="55">
        <f>(Détailsfacture[[#This Row],[Quantité]]*Détailsfacture[[#This Row],[Prix unitaire]])-Détailsfacture[[#This Row],[Remise]]</f>
        <v>1444</v>
      </c>
    </row>
    <row r="42" spans="2:12" ht="18.75" customHeight="1" x14ac:dyDescent="0.2">
      <c r="B42" s="80"/>
      <c r="C42" s="19"/>
      <c r="D42" s="80"/>
      <c r="E42" s="81"/>
      <c r="F42" s="81"/>
      <c r="G42" s="81"/>
      <c r="H42" s="81"/>
      <c r="I42" s="82"/>
      <c r="J42" s="79"/>
      <c r="K42" s="79"/>
      <c r="L42" s="55">
        <f>(Détailsfacture[[#This Row],[Quantité]]*Détailsfacture[[#This Row],[Prix unitaire]])-Détailsfacture[[#This Row],[Remise]]</f>
        <v>0</v>
      </c>
    </row>
    <row r="43" spans="2:12" ht="18.75" customHeight="1" x14ac:dyDescent="0.2">
      <c r="B43" s="80"/>
      <c r="C43" s="80"/>
      <c r="D43" s="80"/>
      <c r="E43" s="81"/>
      <c r="F43" s="81"/>
      <c r="G43" s="81"/>
      <c r="H43" s="81"/>
      <c r="I43" s="82"/>
      <c r="J43" s="79"/>
      <c r="K43" s="79"/>
      <c r="L43" s="55">
        <f>(Détailsfacture[[#This Row],[Quantité]]*Détailsfacture[[#This Row],[Prix unitaire]])-Détailsfacture[[#This Row],[Remise]]</f>
        <v>0</v>
      </c>
    </row>
    <row r="44" spans="2:12" ht="18.75" customHeight="1" x14ac:dyDescent="0.2">
      <c r="B44" s="80"/>
      <c r="C44" s="80"/>
      <c r="D44" s="80"/>
      <c r="E44" s="81"/>
      <c r="F44" s="81"/>
      <c r="G44" s="81"/>
      <c r="H44" s="81"/>
      <c r="I44" s="82"/>
      <c r="J44" s="79"/>
      <c r="K44" s="79"/>
      <c r="L44" s="55">
        <f>(Détailsfacture[[#This Row],[Quantité]]*Détailsfacture[[#This Row],[Prix unitaire]])-Détailsfacture[[#This Row],[Remise]]</f>
        <v>0</v>
      </c>
    </row>
    <row r="45" spans="2:12" ht="18.75" customHeight="1" x14ac:dyDescent="0.2">
      <c r="B45" s="80"/>
      <c r="C45" s="80"/>
      <c r="D45" s="80"/>
      <c r="E45" s="81"/>
      <c r="F45" s="81"/>
      <c r="G45" s="81"/>
      <c r="H45" s="81"/>
      <c r="I45" s="82"/>
      <c r="J45" s="79"/>
      <c r="K45" s="79"/>
      <c r="L45" s="55">
        <f>(Détailsfacture[[#This Row],[Quantité]]*Détailsfacture[[#This Row],[Prix unitaire]])-Détailsfacture[[#This Row],[Remise]]</f>
        <v>0</v>
      </c>
    </row>
    <row r="46" spans="2:12" ht="18.75" customHeight="1" x14ac:dyDescent="0.2">
      <c r="B46" s="80"/>
      <c r="C46" s="80"/>
      <c r="D46" s="80"/>
      <c r="E46" s="81"/>
      <c r="F46" s="81"/>
      <c r="G46" s="81"/>
      <c r="H46" s="81"/>
      <c r="I46" s="82"/>
      <c r="J46" s="79"/>
      <c r="K46" s="79"/>
      <c r="L46" s="55">
        <f>(Détailsfacture[[#This Row],[Quantité]]*Détailsfacture[[#This Row],[Prix unitaire]])-Détailsfacture[[#This Row],[Remise]]</f>
        <v>0</v>
      </c>
    </row>
    <row r="47" spans="2:12" ht="18.75" customHeight="1" x14ac:dyDescent="0.2">
      <c r="B47" s="80"/>
      <c r="C47" s="80"/>
      <c r="D47" s="80"/>
      <c r="E47" s="81"/>
      <c r="F47" s="81"/>
      <c r="G47" s="81"/>
      <c r="H47" s="81"/>
      <c r="I47" s="82"/>
      <c r="J47" s="79"/>
      <c r="K47" s="79"/>
      <c r="L47" s="55">
        <f>(Détailsfacture[[#This Row],[Quantité]]*Détailsfacture[[#This Row],[Prix unitaire]])-Détailsfacture[[#This Row],[Remise]]</f>
        <v>0</v>
      </c>
    </row>
    <row r="48" spans="2:12" ht="18.75" customHeight="1" x14ac:dyDescent="0.2">
      <c r="B48" s="80"/>
      <c r="C48" s="80"/>
      <c r="D48" s="80"/>
      <c r="E48" s="81"/>
      <c r="F48" s="81"/>
      <c r="G48" s="81"/>
      <c r="H48" s="81"/>
      <c r="I48" s="82"/>
      <c r="J48" s="79"/>
      <c r="K48" s="79"/>
      <c r="L48" s="55">
        <f>(Détailsfacture[[#This Row],[Quantité]]*Détailsfacture[[#This Row],[Prix unitaire]])-Détailsfacture[[#This Row],[Remise]]</f>
        <v>0</v>
      </c>
    </row>
    <row r="49" spans="2:12" ht="18.75" customHeight="1" x14ac:dyDescent="0.2">
      <c r="B49" s="80"/>
      <c r="C49" s="80"/>
      <c r="D49" s="80"/>
      <c r="E49" s="81"/>
      <c r="F49" s="81"/>
      <c r="G49" s="81"/>
      <c r="H49" s="81"/>
      <c r="I49" s="82"/>
      <c r="J49" s="79"/>
      <c r="K49" s="79"/>
      <c r="L49" s="55">
        <f>(Détailsfacture[[#This Row],[Quantité]]*Détailsfacture[[#This Row],[Prix unitaire]])-Détailsfacture[[#This Row],[Remise]]</f>
        <v>0</v>
      </c>
    </row>
    <row r="50" spans="2:12" ht="18.75" customHeight="1" x14ac:dyDescent="0.2">
      <c r="B50" s="80"/>
      <c r="C50" s="80"/>
      <c r="D50" s="80"/>
      <c r="E50" s="81"/>
      <c r="F50" s="81"/>
      <c r="G50" s="81"/>
      <c r="H50" s="81"/>
      <c r="I50" s="82"/>
      <c r="J50" s="79"/>
      <c r="K50" s="79"/>
      <c r="L50" s="55">
        <f>(Détailsfacture[[#This Row],[Quantité]]*Détailsfacture[[#This Row],[Prix unitaire]])-Détailsfacture[[#This Row],[Remise]]</f>
        <v>0</v>
      </c>
    </row>
    <row r="51" spans="2:12" ht="18.75" customHeight="1" x14ac:dyDescent="0.2">
      <c r="B51" s="80"/>
      <c r="C51" s="80"/>
      <c r="D51" s="80"/>
      <c r="E51" s="81"/>
      <c r="F51" s="81"/>
      <c r="G51" s="81"/>
      <c r="H51" s="81"/>
      <c r="I51" s="82"/>
      <c r="J51" s="79"/>
      <c r="K51" s="79"/>
      <c r="L51" s="55">
        <f>(Détailsfacture[[#This Row],[Quantité]]*Détailsfacture[[#This Row],[Prix unitaire]])-Détailsfacture[[#This Row],[Remise]]</f>
        <v>0</v>
      </c>
    </row>
    <row r="52" spans="2:12" ht="18.75" customHeight="1" x14ac:dyDescent="0.2">
      <c r="B52" s="80"/>
      <c r="C52" s="80"/>
      <c r="D52" s="80"/>
      <c r="E52" s="81"/>
      <c r="F52" s="81"/>
      <c r="G52" s="81"/>
      <c r="H52" s="81"/>
      <c r="I52" s="82"/>
      <c r="J52" s="79"/>
      <c r="K52" s="79"/>
      <c r="L52" s="55">
        <f>(Détailsfacture[[#This Row],[Quantité]]*Détailsfacture[[#This Row],[Prix unitaire]])-Détailsfacture[[#This Row],[Remise]]</f>
        <v>0</v>
      </c>
    </row>
  </sheetData>
  <sheetProtection formatCells="0" formatColumns="0" formatRows="0" insertRows="0" deleteRows="0" selectLockedCells="1" sort="0" autoFilter="0" pivotTables="0"/>
  <conditionalFormatting sqref="C4:C52">
    <cfRule type="expression" dxfId="12" priority="18">
      <formula>COUNTIF($C$4:$C$52,C4)&gt;25</formula>
    </cfRule>
  </conditionalFormatting>
  <dataValidations count="1">
    <dataValidation type="list" allowBlank="1" showInputMessage="1" showErrorMessage="1" errorTitle="Invalid Data" error="Please select an Invoice from this list. If your Invoice No. isn't shown, check the worksheet named Invoices - Main." sqref="C4:C52" xr:uid="{00000000-0002-0000-0400-000000000000}">
      <formula1>N°defacture</formula1>
    </dataValidation>
  </dataValidations>
  <printOptions horizontalCentered="1"/>
  <pageMargins left="0.25" right="0.25" top="0.75" bottom="0.75" header="0.3" footer="0.3"/>
  <pageSetup fitToHeight="0" orientation="landscape"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 
</file>

<file path=customXml/item3.xml>�� 
</file>

<file path=customXml/item4.xml>�� 
</file>

<file path=customXml/item5.xml>�� 
</file>

<file path=customXml/item6.xml>�� 
</file>

<file path=customXml/itemProps1.xml><?xml version="1.0" encoding="utf-8"?>
<ds:datastoreItem xmlns:ds="http://schemas.openxmlformats.org/officeDocument/2006/customXml" ds:itemID="{2C1C91FC-83A2-4768-8982-51E97B215BDF}">
  <ds:schemaRefs>
    <ds:schemaRef ds:uri="http://schemas.microsoft.com/sharepoint/v3/contenttype/forms"/>
  </ds:schemaRefs>
</ds:datastoreItem>
</file>

<file path=customXml/itemProps2.xml><?xml version="1.0" encoding="utf-8"?>
<ds:datastoreItem xmlns:ds="http://schemas.openxmlformats.org/officeDocument/2006/customXml" ds:itemID="{E38561A6-B7C6-4EF1-B5DB-D44B8D1DD672}">
  <ds:schemaRefs/>
</ds:datastoreItem>
</file>

<file path=customXml/itemProps3.xml><?xml version="1.0" encoding="utf-8"?>
<ds:datastoreItem xmlns:ds="http://schemas.openxmlformats.org/officeDocument/2006/customXml" ds:itemID="{1DB1A025-FAB4-49F4-8641-FDE510C6B3EF}">
  <ds:schemaRefs/>
</ds:datastoreItem>
</file>

<file path=customXml/itemProps4.xml><?xml version="1.0" encoding="utf-8"?>
<ds:datastoreItem xmlns:ds="http://schemas.openxmlformats.org/officeDocument/2006/customXml" ds:itemID="{1AE81423-1D54-450C-8BB7-68D3B168BD88}">
  <ds:schemaRefs/>
</ds:datastoreItem>
</file>

<file path=customXml/itemProps5.xml><?xml version="1.0" encoding="utf-8"?>
<ds:datastoreItem xmlns:ds="http://schemas.openxmlformats.org/officeDocument/2006/customXml" ds:itemID="{8FC50653-0982-4D83-BD49-DEE926D45CE3}">
  <ds:schemaRefs/>
</ds:datastoreItem>
</file>

<file path=customXml/itemProps6.xml><?xml version="1.0" encoding="utf-8"?>
<ds:datastoreItem xmlns:ds="http://schemas.openxmlformats.org/officeDocument/2006/customXml" ds:itemID="{7846723C-BD54-46C3-BEC5-77FA20661E3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Utiliser le suivi des factures</vt:lpstr>
      <vt:lpstr>Facture</vt:lpstr>
      <vt:lpstr>Clients</vt:lpstr>
      <vt:lpstr>TCD</vt:lpstr>
      <vt:lpstr>Factures – Principal</vt:lpstr>
      <vt:lpstr>Détails de la facture</vt:lpstr>
      <vt:lpstr>Clients!Impression_des_titres</vt:lpstr>
      <vt:lpstr>'Détails de la facture'!Impression_des_titres</vt:lpstr>
      <vt:lpstr>'Factures – Principal'!Impression_des_titres</vt:lpstr>
      <vt:lpstr>listeclients</vt:lpstr>
      <vt:lpstr>N°defacture</vt:lpstr>
      <vt:lpstr>Nomdelasociété</vt:lpstr>
      <vt:lpstr>rngFacture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2017-09-19T13:49:51Z</dcterms:created>
  <dcterms:modified xsi:type="dcterms:W3CDTF">2018-12-25T23:52:45Z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TC031076589991</vt:lpwstr>
  </property>
</Properties>
</file>