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BDBC730-243B-48BB-A8C9-CA2D22635968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COMMANDE" sheetId="2" r:id="rId1"/>
    <sheet name="RECEPTION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" i="2" l="1"/>
  <c r="K3" i="2"/>
  <c r="K4" i="2"/>
  <c r="J2" i="2"/>
  <c r="J3" i="2"/>
  <c r="J4" i="2"/>
  <c r="I2" i="2"/>
  <c r="I3" i="2"/>
  <c r="I4" i="2"/>
  <c r="O2" i="1" l="1"/>
  <c r="O3" i="1"/>
  <c r="L4" i="2" l="1"/>
  <c r="L3" i="2"/>
  <c r="L2" i="2"/>
</calcChain>
</file>

<file path=xl/sharedStrings.xml><?xml version="1.0" encoding="utf-8"?>
<sst xmlns="http://schemas.openxmlformats.org/spreadsheetml/2006/main" count="32" uniqueCount="25">
  <si>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</si>
  <si>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</si>
  <si>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</si>
  <si>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</si>
  <si>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</si>
  <si>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</si>
  <si>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</si>
  <si>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</si>
  <si>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</si>
  <si>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</si>
  <si>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</si>
  <si>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</si>
  <si>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</si>
  <si>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</si>
  <si>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</si>
  <si>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</si>
  <si>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</si>
  <si>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</si>
  <si>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Quantite LIVREE</t>
  </si>
  <si>
    <t>Date de livraison</t>
  </si>
  <si>
    <t>situation de la demande</t>
  </si>
  <si>
    <t>LAMPE</t>
  </si>
  <si>
    <t>TRANSFORMATEUR</t>
  </si>
  <si>
    <t>STARTER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</si>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</sst>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 customBuiltin="1"/>
  </cellStyles>
  <dxfs count="9"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7</xdr:row>
      <xdr:rowOff>95250</xdr:rowOff>
    </xdr:from>
    <xdr:to>
      <xdr:col>12</xdr:col>
      <xdr:colOff>704850</xdr:colOff>
      <xdr:row>13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5A5CF85-2F0B-4398-9294-9457B07D6E5F}"/>
            </a:ext>
          </a:extLst>
        </xdr:cNvPr>
        <xdr:cNvSpPr txBox="1"/>
      </xdr:nvSpPr>
      <xdr:spPr>
        <a:xfrm>
          <a:off x="5143500" y="1543050"/>
          <a:ext cx="549592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me suis aperçu dans la feuille commande colonne L formule : =SI(ET(H2="";I2="");"";SI(I2="";"NON LIVRÉ";SI(H2&lt;=I2;"LIVRÉ";"LIVRAISON PARTIELLE")))</a:t>
          </a:r>
          <a:br>
            <a:rPr lang="fr-BE"/>
          </a:br>
          <a:r>
            <a:rPr lang="fr-BE"/>
            <a:t>dans les 2 cas ( "livraison partielle" et " livré" ) elle fonctionne correctement.</a:t>
          </a:r>
          <a:br>
            <a:rPr lang="fr-BE"/>
          </a:br>
          <a:r>
            <a:rPr lang="fr-BE"/>
            <a:t>mais en cas de "non livré "elle marche pas !!! non livé ne figure pas dans la colonne L.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L4" totalsRowShown="0" headerRowDxfId="8">
  <autoFilter ref="A1:L4" xr:uid="{00000000-0009-0000-0100-000002000000}"/>
  <tableColumns count="12">
    <tableColumn id="1" xr3:uid="{00000000-0010-0000-0000-000001000000}" name="NUMERO RDA" dataDxfId="7"/>
    <tableColumn id="2" xr3:uid="{00000000-0010-0000-0000-000002000000}" name="DATE"/>
    <tableColumn id="3" xr3:uid="{00000000-0010-0000-0000-000003000000}" name="DATE DE LIVRAISON ESTIMEE"/>
    <tableColumn id="4" xr3:uid="{00000000-0010-0000-0000-000004000000}" name="N° Demande"/>
    <tableColumn id="5" xr3:uid="{00000000-0010-0000-0000-000005000000}" name="SERV"/>
    <tableColumn id="6" xr3:uid="{00000000-0010-0000-0000-000006000000}" name="ITEM" dataDxfId="6"/>
    <tableColumn id="7" xr3:uid="{00000000-0010-0000-0000-000007000000}" name="DESIGNATION"/>
    <tableColumn id="8" xr3:uid="{00000000-0010-0000-0000-000008000000}" name="QT demande"/>
    <tableColumn id="9" xr3:uid="{00000000-0010-0000-0000-000009000000}" name="Quantite LIVREE" dataDxfId="2">
      <calculatedColumnFormula>IFERROR(VLOOKUP(Tableau2[[#This Row],[DESIGNATION]],Tableau1[[DESIGNATION]:[Quantite LIVREE]],3,0),"")</calculatedColumnFormula>
    </tableColumn>
    <tableColumn id="10" xr3:uid="{00000000-0010-0000-0000-00000A000000}" name="Date de livraison" dataDxfId="1">
      <calculatedColumnFormula>IFERROR(INDEX(Tableau1[DAT BR],MATCH(Tableau2[[#This Row],[DESIGNATION]],Tableau1[DESIGNATION],0)),"")</calculatedColumnFormula>
    </tableColumn>
    <tableColumn id="11" xr3:uid="{00000000-0010-0000-0000-00000B000000}" name="N°BR" dataDxfId="0">
      <calculatedColumnFormula>IFERROR(INDEX(Tableau1[N°BR],MATCH(Tableau2[[#This Row],[DESIGNATION]],Tableau1[DESIGNATION],0)),"")</calculatedColumnFormula>
    </tableColumn>
    <tableColumn id="12" xr3:uid="{00000000-0010-0000-0000-00000C000000}" name="situation de la demande">
      <calculatedColumnFormula>IF(AND(H2="",I2=""),"",IF(I2="","NON LIVRÉ",IF(H2&lt;=I2,"LIVRÉ","LIVRAISON PARTIELLE")))</calculatedColumnFormula>
    </tableColumn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O3" totalsRowShown="0" headerRowDxfId="5">
  <autoFilter ref="A1:O3" xr:uid="{00000000-0009-0000-0100-000001000000}"/>
  <tableColumns count="15">
    <tableColumn id="1" xr3:uid="{00000000-0010-0000-0100-000001000000}" name="N°BR"/>
    <tableColumn id="2" xr3:uid="{00000000-0010-0000-0100-000002000000}" name="DAT BR" dataDxfId="4"/>
    <tableColumn id="3" xr3:uid="{00000000-0010-0000-0100-000003000000}" name="SERVICE"/>
    <tableColumn id="4" xr3:uid="{00000000-0010-0000-0100-000004000000}" name="BDC"/>
    <tableColumn id="5" xr3:uid="{00000000-0010-0000-0100-000005000000}" name="DATE BDC"/>
    <tableColumn id="6" xr3:uid="{00000000-0010-0000-0100-000006000000}" name="NUMERO RDA"/>
    <tableColumn id="7" xr3:uid="{00000000-0010-0000-0100-000007000000}" name="BL"/>
    <tableColumn id="8" xr3:uid="{00000000-0010-0000-0100-000008000000}" name="FOURNISSEUR"/>
    <tableColumn id="9" xr3:uid="{00000000-0010-0000-0100-000009000000}" name="ITEM"/>
    <tableColumn id="10" xr3:uid="{00000000-0010-0000-0100-00000A000000}" name="DESIGNATION"/>
    <tableColumn id="11" xr3:uid="{00000000-0010-0000-0100-00000B000000}" name="REF"/>
    <tableColumn id="12" xr3:uid="{00000000-0010-0000-0100-00000C000000}" name="Quantite LIVREE"/>
    <tableColumn id="13" xr3:uid="{00000000-0010-0000-0100-00000D000000}" name="PRIX U"/>
    <tableColumn id="14" xr3:uid="{00000000-0010-0000-0100-00000E000000}" name="TOTAL"/>
    <tableColumn id="15" xr3:uid="{00000000-0010-0000-0100-00000F000000}" name="Combinaison" dataDxfId="3">
      <calculatedColumnFormula>Tableau1[[#This Row],[NUMERO RDA]]&amp;"-"&amp;Tableau1[[#This Row],[ITEM]]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showGridLines="0" tabSelected="1" workbookViewId="0">
      <selection activeCell="I2" sqref="I2"/>
    </sheetView>
  </sheetViews>
  <sheetFormatPr baseColWidth="10" defaultRowHeight="14.25" x14ac:dyDescent="0.2"/>
  <cols>
    <col min="1" max="1" width="9.375" bestFit="1" customWidth="1"/>
    <col min="2" max="2" width="5.875" bestFit="1" customWidth="1"/>
    <col min="3" max="3" width="19.5" bestFit="1" customWidth="1"/>
    <col min="4" max="4" width="11.875" bestFit="1" customWidth="1"/>
    <col min="5" max="5" width="5.875" bestFit="1" customWidth="1"/>
    <col min="6" max="6" width="5.5" bestFit="1" customWidth="1"/>
    <col min="7" max="7" width="18.625" bestFit="1" customWidth="1"/>
    <col min="8" max="8" width="12.25" bestFit="1" customWidth="1"/>
    <col min="9" max="9" width="8.5" bestFit="1" customWidth="1"/>
    <col min="10" max="11" width="9.875" bestFit="1" customWidth="1"/>
    <col min="12" max="12" width="13.25" bestFit="1" customWidth="1"/>
  </cols>
  <sheetData>
    <row r="1" spans="1:12" ht="28.5" x14ac:dyDescent="0.2">
      <c r="A1" s="2" t="s">
        <v>5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8</v>
      </c>
      <c r="G1" s="2" t="s">
        <v>9</v>
      </c>
      <c r="H1" s="2" t="s">
        <v>17</v>
      </c>
      <c r="I1" s="2" t="s">
        <v>18</v>
      </c>
      <c r="J1" s="2" t="s">
        <v>19</v>
      </c>
      <c r="K1" s="2" t="s">
        <v>0</v>
      </c>
      <c r="L1" s="2" t="s">
        <v>20</v>
      </c>
    </row>
    <row r="2" spans="1:12" x14ac:dyDescent="0.2">
      <c r="A2" s="4">
        <v>111</v>
      </c>
      <c r="F2" s="4">
        <v>1</v>
      </c>
      <c r="G2" t="s">
        <v>21</v>
      </c>
      <c r="H2">
        <v>10</v>
      </c>
      <c r="I2">
        <f>IFERROR(VLOOKUP(Tableau2[[#This Row],[DESIGNATION]],Tableau1[[DESIGNATION]:[Quantite LIVREE]],3,0),"")</f>
        <v>10</v>
      </c>
      <c r="J2" s="1">
        <f>IFERROR(INDEX(Tableau1[DAT BR],MATCH(Tableau2[[#This Row],[DESIGNATION]],Tableau1[DESIGNATION],0)),"")</f>
        <v>43691</v>
      </c>
      <c r="K2" s="3">
        <f>IFERROR(INDEX(Tableau1[N°BR],MATCH(Tableau2[[#This Row],[DESIGNATION]],Tableau1[DESIGNATION],0)),"")</f>
        <v>354</v>
      </c>
      <c r="L2" t="str">
        <f t="shared" ref="L2:L3" si="0">IF(AND(H2="",I2=""),"",IF(I2="","NON LIVRÉ",IF(H2&lt;=I2,"LIVRÉ","LIVRAISON PARTIELLE")))</f>
        <v>LIVRÉ</v>
      </c>
    </row>
    <row r="3" spans="1:12" x14ac:dyDescent="0.2">
      <c r="A3" s="4">
        <v>111</v>
      </c>
      <c r="F3" s="4">
        <v>2</v>
      </c>
      <c r="G3" t="s">
        <v>22</v>
      </c>
      <c r="H3">
        <v>6</v>
      </c>
      <c r="I3">
        <f>IFERROR(VLOOKUP(Tableau2[[#This Row],[DESIGNATION]],Tableau1[[DESIGNATION]:[Quantite LIVREE]],3,0),"")</f>
        <v>6</v>
      </c>
      <c r="J3" s="1">
        <f>IFERROR(INDEX(Tableau1[DAT BR],MATCH(Tableau2[[#This Row],[DESIGNATION]],Tableau1[DESIGNATION],0)),"")</f>
        <v>43691</v>
      </c>
      <c r="K3" s="3">
        <f>IFERROR(INDEX(Tableau1[N°BR],MATCH(Tableau2[[#This Row],[DESIGNATION]],Tableau1[DESIGNATION],0)),"")</f>
        <v>354</v>
      </c>
      <c r="L3" t="str">
        <f t="shared" si="0"/>
        <v>LIVRÉ</v>
      </c>
    </row>
    <row r="4" spans="1:12" x14ac:dyDescent="0.2">
      <c r="A4" s="4">
        <v>111</v>
      </c>
      <c r="F4" s="4">
        <v>3</v>
      </c>
      <c r="G4" t="s">
        <v>23</v>
      </c>
      <c r="H4">
        <v>15</v>
      </c>
      <c r="I4" t="str">
        <f>IFERROR(VLOOKUP(Tableau2[[#This Row],[DESIGNATION]],Tableau1[[DESIGNATION]:[Quantite LIVREE]],3,0),"")</f>
        <v/>
      </c>
      <c r="J4" s="1" t="str">
        <f>IFERROR(INDEX(Tableau1[DAT BR],MATCH(Tableau2[[#This Row],[DESIGNATION]],Tableau1[DESIGNATION],0)),"")</f>
        <v/>
      </c>
      <c r="K4" s="3" t="str">
        <f>IFERROR(INDEX(Tableau1[N°BR],MATCH(Tableau2[[#This Row],[DESIGNATION]],Tableau1[DESIGNATION],0)),"")</f>
        <v/>
      </c>
      <c r="L4" t="str">
        <f>IF(AND(H4="",I4=""),"",IF(I4="","NON LIVRÉ",IF(H4&lt;=I4,"LIVRÉ","LIVRAISON PARTIELLE")))</f>
        <v>NON LIVRÉ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showGridLines="0" workbookViewId="0">
      <selection activeCell="J3" sqref="J3"/>
    </sheetView>
  </sheetViews>
  <sheetFormatPr baseColWidth="10" defaultRowHeight="14.25" x14ac:dyDescent="0.2"/>
  <cols>
    <col min="1" max="1" width="5.75" bestFit="1" customWidth="1"/>
    <col min="2" max="2" width="9.875" bestFit="1" customWidth="1"/>
    <col min="3" max="3" width="9" bestFit="1" customWidth="1"/>
    <col min="4" max="4" width="5" bestFit="1" customWidth="1"/>
    <col min="5" max="5" width="10.5" bestFit="1" customWidth="1"/>
    <col min="6" max="6" width="9.625" customWidth="1"/>
    <col min="7" max="7" width="3.375" bestFit="1" customWidth="1"/>
    <col min="8" max="8" width="14.625" bestFit="1" customWidth="1"/>
    <col min="9" max="9" width="5.5" bestFit="1" customWidth="1"/>
    <col min="10" max="10" width="18.625" bestFit="1" customWidth="1"/>
    <col min="11" max="11" width="4.625" bestFit="1" customWidth="1"/>
    <col min="12" max="12" width="9.5" customWidth="1"/>
    <col min="13" max="14" width="7.125" bestFit="1" customWidth="1"/>
    <col min="15" max="15" width="12.625" customWidth="1"/>
  </cols>
  <sheetData>
    <row r="1" spans="1:15" ht="28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</v>
      </c>
      <c r="M1" s="2" t="s">
        <v>11</v>
      </c>
      <c r="N1" s="2" t="s">
        <v>12</v>
      </c>
      <c r="O1" s="2" t="s">
        <v>24</v>
      </c>
    </row>
    <row r="2" spans="1:15" x14ac:dyDescent="0.2">
      <c r="A2">
        <v>354</v>
      </c>
      <c r="B2" s="1">
        <v>43691</v>
      </c>
      <c r="F2">
        <v>111</v>
      </c>
      <c r="I2">
        <v>2</v>
      </c>
      <c r="J2" t="s">
        <v>22</v>
      </c>
      <c r="L2">
        <v>6</v>
      </c>
      <c r="O2" t="str">
        <f>Tableau1[[#This Row],[NUMERO RDA]]&amp;"-"&amp;Tableau1[[#This Row],[ITEM]]</f>
        <v>111-2</v>
      </c>
    </row>
    <row r="3" spans="1:15" x14ac:dyDescent="0.2">
      <c r="A3">
        <v>354</v>
      </c>
      <c r="B3" s="1">
        <v>43691</v>
      </c>
      <c r="F3">
        <v>111</v>
      </c>
      <c r="I3">
        <v>3</v>
      </c>
      <c r="J3" t="s">
        <v>21</v>
      </c>
      <c r="L3">
        <v>10</v>
      </c>
      <c r="O3" t="str">
        <f>Tableau1[[#This Row],[NUMERO RDA]]&amp;"-"&amp;Tableau1[[#This Row],[ITEM]]</f>
        <v>111-3</v>
      </c>
    </row>
  </sheetData>
  <pageMargins left="0.7" right="0.7" top="0.75" bottom="0.75" header="0.3" footer="0.3"/>
  <pageSetup paperSize="9" orientation="portrait" horizontalDpi="4294967294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DjiDji</cp:lastModifiedBy>
  <dcterms:created xsi:type="dcterms:W3CDTF">2019-08-16T06:44:53Z</dcterms:created>
  <dcterms:modified xsi:type="dcterms:W3CDTF">2019-08-17T10:27:15Z</dcterms:modified>
</cp:coreProperties>
</file>