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068" windowHeight="5652" xr2:uid="{00000000-000D-0000-FFFF-FFFF00000000}"/>
  </bookViews>
  <sheets>
    <sheet name="planning Prévisionnel (2)" sheetId="11" r:id="rId1"/>
    <sheet name="Heures 2016" sheetId="4" r:id="rId2"/>
    <sheet name="Heures 2017" sheetId="9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11" l="1"/>
  <c r="N5" i="11"/>
  <c r="K5" i="11"/>
  <c r="H5" i="11"/>
  <c r="E5" i="11"/>
  <c r="B5" i="11"/>
  <c r="F94" i="9" l="1"/>
  <c r="F93" i="9"/>
  <c r="F92" i="9"/>
  <c r="F91" i="9"/>
  <c r="F89" i="9"/>
  <c r="R90" i="9"/>
  <c r="R96" i="9" s="1"/>
  <c r="R129" i="9" s="1"/>
  <c r="R130" i="9" s="1"/>
  <c r="R91" i="9"/>
  <c r="R92" i="9"/>
  <c r="R93" i="9"/>
  <c r="R94" i="9"/>
  <c r="R98" i="9"/>
  <c r="R99" i="9"/>
  <c r="R104" i="9" s="1"/>
  <c r="R100" i="9"/>
  <c r="R101" i="9"/>
  <c r="R102" i="9"/>
  <c r="R105" i="9"/>
  <c r="R112" i="9" s="1"/>
  <c r="R106" i="9"/>
  <c r="R107" i="9"/>
  <c r="R108" i="9"/>
  <c r="R109" i="9"/>
  <c r="R110" i="9"/>
  <c r="R114" i="9"/>
  <c r="R115" i="9"/>
  <c r="R116" i="9"/>
  <c r="R117" i="9"/>
  <c r="R118" i="9"/>
  <c r="R128" i="9" s="1"/>
  <c r="R120" i="9"/>
  <c r="L93" i="9"/>
  <c r="L96" i="9" s="1"/>
  <c r="L94" i="9"/>
  <c r="L98" i="9"/>
  <c r="L99" i="9"/>
  <c r="L104" i="9" s="1"/>
  <c r="L100" i="9"/>
  <c r="L101" i="9"/>
  <c r="L102" i="9"/>
  <c r="L105" i="9"/>
  <c r="L112" i="9" s="1"/>
  <c r="L106" i="9"/>
  <c r="L107" i="9"/>
  <c r="L108" i="9"/>
  <c r="L109" i="9"/>
  <c r="L110" i="9"/>
  <c r="L114" i="9"/>
  <c r="L115" i="9"/>
  <c r="L120" i="9" s="1"/>
  <c r="L128" i="9" s="1"/>
  <c r="L116" i="9"/>
  <c r="L117" i="9"/>
  <c r="L118" i="9"/>
  <c r="R122" i="9"/>
  <c r="R121" i="9"/>
  <c r="L122" i="9"/>
  <c r="L121" i="9"/>
  <c r="X75" i="9"/>
  <c r="X74" i="9"/>
  <c r="X83" i="9"/>
  <c r="X82" i="9"/>
  <c r="X81" i="9"/>
  <c r="X79" i="9"/>
  <c r="X85" i="9" s="1"/>
  <c r="X80" i="9"/>
  <c r="X70" i="9"/>
  <c r="X58" i="9"/>
  <c r="X57" i="9"/>
  <c r="X56" i="9"/>
  <c r="X54" i="9"/>
  <c r="X51" i="9"/>
  <c r="R71" i="9"/>
  <c r="R72" i="9"/>
  <c r="R74" i="9"/>
  <c r="R75" i="9"/>
  <c r="R80" i="9"/>
  <c r="R81" i="9"/>
  <c r="R82" i="9"/>
  <c r="R65" i="9"/>
  <c r="R63" i="9"/>
  <c r="R62" i="9"/>
  <c r="R58" i="9"/>
  <c r="R49" i="9"/>
  <c r="R50" i="9"/>
  <c r="R53" i="9" s="1"/>
  <c r="L80" i="9"/>
  <c r="L85" i="9" s="1"/>
  <c r="L74" i="9"/>
  <c r="L75" i="9"/>
  <c r="L72" i="9"/>
  <c r="L71" i="9"/>
  <c r="L63" i="9"/>
  <c r="L64" i="9"/>
  <c r="L62" i="9"/>
  <c r="L69" i="9" s="1"/>
  <c r="L56" i="9"/>
  <c r="L61" i="9" s="1"/>
  <c r="L55" i="9"/>
  <c r="F122" i="9"/>
  <c r="F121" i="9"/>
  <c r="F118" i="9"/>
  <c r="F128" i="9" s="1"/>
  <c r="F117" i="9"/>
  <c r="F116" i="9"/>
  <c r="F115" i="9"/>
  <c r="F114" i="9"/>
  <c r="F110" i="9"/>
  <c r="F109" i="9"/>
  <c r="F108" i="9"/>
  <c r="F107" i="9"/>
  <c r="F112" i="9" s="1"/>
  <c r="F106" i="9"/>
  <c r="F105" i="9"/>
  <c r="F102" i="9"/>
  <c r="F101" i="9"/>
  <c r="F100" i="9"/>
  <c r="F99" i="9"/>
  <c r="F98" i="9"/>
  <c r="F104" i="9" s="1"/>
  <c r="F96" i="9"/>
  <c r="F129" i="9" s="1"/>
  <c r="F130" i="9" s="1"/>
  <c r="X73" i="9"/>
  <c r="X72" i="9"/>
  <c r="X71" i="9"/>
  <c r="X77" i="9" s="1"/>
  <c r="X67" i="9"/>
  <c r="X66" i="9"/>
  <c r="X65" i="9"/>
  <c r="X64" i="9"/>
  <c r="X63" i="9"/>
  <c r="X69" i="9" s="1"/>
  <c r="X62" i="9"/>
  <c r="X59" i="9"/>
  <c r="X55" i="9"/>
  <c r="X53" i="9"/>
  <c r="X86" i="9" s="1"/>
  <c r="X87" i="9" s="1"/>
  <c r="R78" i="9"/>
  <c r="R85" i="9" s="1"/>
  <c r="R73" i="9"/>
  <c r="R77" i="9"/>
  <c r="R67" i="9"/>
  <c r="R66" i="9"/>
  <c r="R64" i="9"/>
  <c r="R69" i="9"/>
  <c r="R59" i="9"/>
  <c r="R57" i="9"/>
  <c r="R56" i="9"/>
  <c r="R55" i="9"/>
  <c r="R61" i="9" s="1"/>
  <c r="R51" i="9"/>
  <c r="L79" i="9"/>
  <c r="L78" i="9"/>
  <c r="L73" i="9"/>
  <c r="L67" i="9"/>
  <c r="L66" i="9"/>
  <c r="L65" i="9"/>
  <c r="L59" i="9"/>
  <c r="L58" i="9"/>
  <c r="L57" i="9"/>
  <c r="L51" i="9"/>
  <c r="L50" i="9"/>
  <c r="L49" i="9"/>
  <c r="L48" i="9"/>
  <c r="L47" i="9"/>
  <c r="L53" i="9" s="1"/>
  <c r="L86" i="9" s="1"/>
  <c r="L87" i="9" s="1"/>
  <c r="F74" i="9"/>
  <c r="F72" i="9"/>
  <c r="F120" i="9"/>
  <c r="X61" i="9"/>
  <c r="L77" i="9"/>
  <c r="F65" i="9"/>
  <c r="F46" i="9"/>
  <c r="F67" i="9"/>
  <c r="F59" i="9"/>
  <c r="X35" i="9"/>
  <c r="X36" i="9"/>
  <c r="X37" i="9"/>
  <c r="X38" i="9"/>
  <c r="F47" i="9"/>
  <c r="F53" i="9" s="1"/>
  <c r="F48" i="9"/>
  <c r="F75" i="9"/>
  <c r="F73" i="9"/>
  <c r="F71" i="9"/>
  <c r="F77" i="9" s="1"/>
  <c r="F66" i="9"/>
  <c r="F64" i="9"/>
  <c r="F63" i="9"/>
  <c r="F62" i="9"/>
  <c r="F69" i="9" s="1"/>
  <c r="F58" i="9"/>
  <c r="F57" i="9"/>
  <c r="F56" i="9"/>
  <c r="F55" i="9"/>
  <c r="F61" i="9" s="1"/>
  <c r="F51" i="9"/>
  <c r="F50" i="9"/>
  <c r="F49" i="9"/>
  <c r="X40" i="9"/>
  <c r="X12" i="9"/>
  <c r="R35" i="9"/>
  <c r="R40" i="9"/>
  <c r="X7" i="9"/>
  <c r="X11" i="9"/>
  <c r="X31" i="9"/>
  <c r="X30" i="9"/>
  <c r="X29" i="9"/>
  <c r="X28" i="9"/>
  <c r="X27" i="9"/>
  <c r="X23" i="9"/>
  <c r="X22" i="9"/>
  <c r="X21" i="9"/>
  <c r="X20" i="9"/>
  <c r="X19" i="9"/>
  <c r="X25" i="9" s="1"/>
  <c r="X18" i="9"/>
  <c r="X15" i="9"/>
  <c r="X14" i="9"/>
  <c r="X13" i="9"/>
  <c r="X17" i="9" s="1"/>
  <c r="X6" i="9"/>
  <c r="X5" i="9"/>
  <c r="X4" i="9"/>
  <c r="X9" i="9" s="1"/>
  <c r="X41" i="9" s="1"/>
  <c r="R31" i="9"/>
  <c r="X33" i="9"/>
  <c r="R23" i="9"/>
  <c r="R18" i="9"/>
  <c r="R25" i="9" s="1"/>
  <c r="R30" i="9"/>
  <c r="R29" i="9"/>
  <c r="R28" i="9"/>
  <c r="R27" i="9"/>
  <c r="R22" i="9"/>
  <c r="R21" i="9"/>
  <c r="R20" i="9"/>
  <c r="R19" i="9"/>
  <c r="R15" i="9"/>
  <c r="R17" i="9" s="1"/>
  <c r="R14" i="9"/>
  <c r="R13" i="9"/>
  <c r="R12" i="9"/>
  <c r="R7" i="9"/>
  <c r="R6" i="9"/>
  <c r="R5" i="9"/>
  <c r="R4" i="9"/>
  <c r="R9" i="9" s="1"/>
  <c r="L27" i="9"/>
  <c r="L33" i="9" s="1"/>
  <c r="R33" i="9"/>
  <c r="F66" i="4"/>
  <c r="L15" i="9"/>
  <c r="L11" i="9"/>
  <c r="L35" i="9"/>
  <c r="L40" i="9" s="1"/>
  <c r="L28" i="9"/>
  <c r="L29" i="9"/>
  <c r="L30" i="9"/>
  <c r="L31" i="9"/>
  <c r="L19" i="9"/>
  <c r="L20" i="9"/>
  <c r="L21" i="9"/>
  <c r="L22" i="9"/>
  <c r="L23" i="9"/>
  <c r="L12" i="9"/>
  <c r="L17" i="9" s="1"/>
  <c r="L13" i="9"/>
  <c r="L14" i="9"/>
  <c r="L7" i="9"/>
  <c r="L6" i="9"/>
  <c r="L5" i="9"/>
  <c r="L4" i="9"/>
  <c r="L3" i="9"/>
  <c r="L9" i="9" s="1"/>
  <c r="F71" i="4"/>
  <c r="F75" i="4" s="1"/>
  <c r="F72" i="4"/>
  <c r="F73" i="4"/>
  <c r="L25" i="9"/>
  <c r="F48" i="4"/>
  <c r="F37" i="9"/>
  <c r="F38" i="9" s="1"/>
  <c r="F33" i="9"/>
  <c r="F32" i="9"/>
  <c r="F31" i="9"/>
  <c r="F35" i="9" s="1"/>
  <c r="F30" i="9"/>
  <c r="F29" i="9"/>
  <c r="F25" i="9"/>
  <c r="F24" i="9"/>
  <c r="F23" i="9"/>
  <c r="F22" i="9"/>
  <c r="F21" i="9"/>
  <c r="F27" i="9" s="1"/>
  <c r="F17" i="9"/>
  <c r="F16" i="9"/>
  <c r="F15" i="9"/>
  <c r="F14" i="9"/>
  <c r="F13" i="9"/>
  <c r="F19" i="9" s="1"/>
  <c r="F6" i="9"/>
  <c r="F5" i="9"/>
  <c r="F4" i="9"/>
  <c r="F40" i="4"/>
  <c r="F44" i="4" s="1"/>
  <c r="F76" i="4" s="1"/>
  <c r="F41" i="4"/>
  <c r="F42" i="4"/>
  <c r="F46" i="4"/>
  <c r="F52" i="4" s="1"/>
  <c r="F47" i="4"/>
  <c r="F49" i="4"/>
  <c r="F50" i="4"/>
  <c r="F54" i="4"/>
  <c r="F60" i="4" s="1"/>
  <c r="F55" i="4"/>
  <c r="F56" i="4"/>
  <c r="F57" i="4"/>
  <c r="F58" i="4"/>
  <c r="F62" i="4"/>
  <c r="F63" i="4"/>
  <c r="F64" i="4"/>
  <c r="F65" i="4"/>
  <c r="F74" i="4"/>
  <c r="F70" i="4"/>
  <c r="F35" i="4"/>
  <c r="F34" i="4"/>
  <c r="F36" i="4"/>
  <c r="F27" i="4"/>
  <c r="F30" i="4"/>
  <c r="F29" i="4"/>
  <c r="F28" i="4"/>
  <c r="F32" i="4" s="1"/>
  <c r="F26" i="4"/>
  <c r="F18" i="4"/>
  <c r="F19" i="4"/>
  <c r="F20" i="4"/>
  <c r="F21" i="4"/>
  <c r="F22" i="4"/>
  <c r="F3" i="4"/>
  <c r="F8" i="4" s="1"/>
  <c r="F4" i="4"/>
  <c r="F5" i="4"/>
  <c r="F6" i="4"/>
  <c r="F10" i="4"/>
  <c r="F11" i="4"/>
  <c r="F16" i="4" s="1"/>
  <c r="F12" i="4"/>
  <c r="F13" i="4"/>
  <c r="F14" i="4"/>
  <c r="F24" i="4"/>
  <c r="F11" i="9"/>
  <c r="F68" i="4"/>
  <c r="L41" i="9" l="1"/>
  <c r="F78" i="9"/>
  <c r="L129" i="9"/>
  <c r="L130" i="9" s="1"/>
  <c r="F37" i="4"/>
  <c r="F39" i="9"/>
  <c r="R41" i="9"/>
  <c r="R86" i="9"/>
  <c r="R87" i="9" s="1"/>
  <c r="T5" i="11"/>
</calcChain>
</file>

<file path=xl/sharedStrings.xml><?xml version="1.0" encoding="utf-8"?>
<sst xmlns="http://schemas.openxmlformats.org/spreadsheetml/2006/main" count="91" uniqueCount="10">
  <si>
    <t>Service matin</t>
  </si>
  <si>
    <t>Service soir</t>
  </si>
  <si>
    <t>Total jour</t>
  </si>
  <si>
    <t>TOTAL SEMAINE</t>
  </si>
  <si>
    <t>TOTAL MOIS</t>
  </si>
  <si>
    <t>CONGES</t>
  </si>
  <si>
    <t>SEMAINE N°18</t>
  </si>
  <si>
    <t>TOTAL</t>
  </si>
  <si>
    <t>heure dues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</si>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</sst>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h]:mm"/>
    <numFmt numFmtId="166" formatCode="mmm\-yyyy"/>
  </numFmts>
  <fonts count="9" x14ac:knownFonts="1">
    <font>
      <sz val="11"/>
      <color theme="1"/>
      <name val="Calisto MT"/>
      <family val="2"/>
      <scheme val="minor"/>
    </font>
    <font>
      <sz val="10"/>
      <color theme="1"/>
      <name val="Calisto MT"/>
      <family val="2"/>
      <scheme val="minor"/>
    </font>
    <font>
      <sz val="9"/>
      <color theme="1"/>
      <name val="Calisto MT"/>
      <family val="2"/>
      <scheme val="minor"/>
    </font>
    <font>
      <b/>
      <sz val="9"/>
      <color rgb="FFC00000"/>
      <name val="Calisto MT"/>
      <family val="2"/>
      <scheme val="minor"/>
    </font>
    <font>
      <b/>
      <sz val="12"/>
      <color rgb="FFFF0000"/>
      <name val="Calisto MT"/>
      <family val="1"/>
      <scheme val="minor"/>
    </font>
    <font>
      <b/>
      <sz val="12"/>
      <color rgb="FFFF0000"/>
      <name val="Calisto MT"/>
      <family val="2"/>
      <scheme val="minor"/>
    </font>
    <font>
      <sz val="8"/>
      <color theme="1"/>
      <name val="Calisto MT"/>
      <family val="2"/>
      <scheme val="minor"/>
    </font>
    <font>
      <b/>
      <sz val="9"/>
      <color theme="1"/>
      <name val="Calisto MT"/>
      <family val="2"/>
      <scheme val="minor"/>
    </font>
    <font>
      <b/>
      <sz val="12"/>
      <color theme="1"/>
      <name val="Calisto MT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20" fontId="2" fillId="0" borderId="1" xfId="0" applyNumberFormat="1" applyFont="1" applyBorder="1"/>
    <xf numFmtId="165" fontId="3" fillId="0" borderId="1" xfId="0" applyNumberFormat="1" applyFont="1" applyBorder="1"/>
    <xf numFmtId="164" fontId="0" fillId="0" borderId="3" xfId="0" applyNumberFormat="1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/>
    <xf numFmtId="165" fontId="0" fillId="0" borderId="4" xfId="0" applyNumberFormat="1" applyBorder="1"/>
    <xf numFmtId="165" fontId="0" fillId="0" borderId="1" xfId="0" applyNumberFormat="1" applyBorder="1"/>
    <xf numFmtId="165" fontId="0" fillId="0" borderId="8" xfId="0" applyNumberFormat="1" applyBorder="1"/>
    <xf numFmtId="165" fontId="3" fillId="0" borderId="7" xfId="0" applyNumberFormat="1" applyFont="1" applyBorder="1"/>
    <xf numFmtId="165" fontId="0" fillId="0" borderId="16" xfId="0" applyNumberFormat="1" applyBorder="1" applyAlignment="1"/>
    <xf numFmtId="164" fontId="0" fillId="0" borderId="21" xfId="0" applyNumberFormat="1" applyBorder="1"/>
    <xf numFmtId="165" fontId="0" fillId="0" borderId="2" xfId="0" applyNumberFormat="1" applyBorder="1"/>
    <xf numFmtId="165" fontId="3" fillId="0" borderId="22" xfId="0" applyNumberFormat="1" applyFont="1" applyBorder="1"/>
    <xf numFmtId="165" fontId="4" fillId="0" borderId="8" xfId="0" applyNumberFormat="1" applyFont="1" applyBorder="1"/>
    <xf numFmtId="165" fontId="5" fillId="0" borderId="7" xfId="0" applyNumberFormat="1" applyFont="1" applyBorder="1"/>
    <xf numFmtId="0" fontId="0" fillId="0" borderId="1" xfId="0" applyBorder="1"/>
    <xf numFmtId="0" fontId="6" fillId="0" borderId="3" xfId="0" applyFont="1" applyBorder="1" applyAlignment="1">
      <alignment vertical="center"/>
    </xf>
    <xf numFmtId="165" fontId="0" fillId="0" borderId="1" xfId="0" applyNumberFormat="1" applyBorder="1" applyAlignment="1"/>
    <xf numFmtId="20" fontId="2" fillId="2" borderId="1" xfId="0" applyNumberFormat="1" applyFont="1" applyFill="1" applyBorder="1"/>
    <xf numFmtId="164" fontId="0" fillId="0" borderId="0" xfId="0" applyNumberFormat="1" applyBorder="1" applyAlignment="1">
      <alignment horizontal="right" vertical="center"/>
    </xf>
    <xf numFmtId="165" fontId="4" fillId="0" borderId="0" xfId="0" applyNumberFormat="1" applyFont="1" applyBorder="1"/>
    <xf numFmtId="165" fontId="3" fillId="0" borderId="30" xfId="0" applyNumberFormat="1" applyFont="1" applyBorder="1"/>
    <xf numFmtId="165" fontId="3" fillId="0" borderId="24" xfId="0" applyNumberFormat="1" applyFont="1" applyBorder="1"/>
    <xf numFmtId="0" fontId="0" fillId="0" borderId="24" xfId="0" applyBorder="1"/>
    <xf numFmtId="165" fontId="3" fillId="0" borderId="31" xfId="0" applyNumberFormat="1" applyFont="1" applyBorder="1"/>
    <xf numFmtId="0" fontId="0" fillId="0" borderId="30" xfId="0" applyBorder="1"/>
    <xf numFmtId="165" fontId="5" fillId="0" borderId="24" xfId="0" applyNumberFormat="1" applyFont="1" applyBorder="1"/>
    <xf numFmtId="165" fontId="4" fillId="0" borderId="31" xfId="0" applyNumberFormat="1" applyFont="1" applyBorder="1"/>
    <xf numFmtId="165" fontId="0" fillId="0" borderId="15" xfId="0" applyNumberFormat="1" applyBorder="1" applyAlignment="1"/>
    <xf numFmtId="165" fontId="8" fillId="3" borderId="8" xfId="0" applyNumberFormat="1" applyFont="1" applyFill="1" applyBorder="1"/>
    <xf numFmtId="164" fontId="0" fillId="0" borderId="0" xfId="0" applyNumberFormat="1" applyBorder="1"/>
    <xf numFmtId="165" fontId="0" fillId="0" borderId="0" xfId="0" applyNumberFormat="1" applyBorder="1"/>
    <xf numFmtId="0" fontId="0" fillId="0" borderId="0" xfId="0" applyBorder="1"/>
    <xf numFmtId="165" fontId="3" fillId="0" borderId="0" xfId="0" applyNumberFormat="1" applyFont="1" applyBorder="1"/>
    <xf numFmtId="165" fontId="8" fillId="3" borderId="0" xfId="0" applyNumberFormat="1" applyFont="1" applyFill="1" applyBorder="1"/>
    <xf numFmtId="165" fontId="0" fillId="0" borderId="0" xfId="0" applyNumberFormat="1" applyBorder="1" applyAlignment="1"/>
    <xf numFmtId="165" fontId="0" fillId="0" borderId="27" xfId="0" applyNumberFormat="1" applyBorder="1"/>
    <xf numFmtId="165" fontId="0" fillId="0" borderId="28" xfId="0" applyNumberFormat="1" applyBorder="1"/>
    <xf numFmtId="0" fontId="0" fillId="0" borderId="29" xfId="0" applyBorder="1"/>
    <xf numFmtId="165" fontId="7" fillId="0" borderId="1" xfId="0" applyNumberFormat="1" applyFont="1" applyBorder="1"/>
    <xf numFmtId="0" fontId="1" fillId="0" borderId="5" xfId="0" applyFont="1" applyBorder="1" applyAlignment="1">
      <alignment horizontal="center" vertical="center"/>
    </xf>
    <xf numFmtId="164" fontId="0" fillId="3" borderId="0" xfId="0" applyNumberFormat="1" applyFont="1" applyFill="1" applyBorder="1" applyAlignment="1">
      <alignment horizontal="right" vertical="center"/>
    </xf>
    <xf numFmtId="164" fontId="0" fillId="3" borderId="0" xfId="0" applyNumberFormat="1" applyFont="1" applyFill="1" applyBorder="1" applyAlignment="1">
      <alignment horizontal="right" vertical="center"/>
    </xf>
    <xf numFmtId="164" fontId="0" fillId="4" borderId="3" xfId="0" applyNumberFormat="1" applyFill="1" applyBorder="1"/>
    <xf numFmtId="165" fontId="0" fillId="4" borderId="4" xfId="0" applyNumberFormat="1" applyFill="1" applyBorder="1"/>
    <xf numFmtId="165" fontId="3" fillId="4" borderId="7" xfId="0" applyNumberFormat="1" applyFont="1" applyFill="1" applyBorder="1"/>
    <xf numFmtId="165" fontId="0" fillId="4" borderId="1" xfId="0" applyNumberFormat="1" applyFill="1" applyBorder="1"/>
    <xf numFmtId="165" fontId="0" fillId="4" borderId="27" xfId="0" applyNumberFormat="1" applyFill="1" applyBorder="1"/>
    <xf numFmtId="165" fontId="0" fillId="4" borderId="28" xfId="0" applyNumberFormat="1" applyFill="1" applyBorder="1"/>
    <xf numFmtId="0" fontId="0" fillId="4" borderId="29" xfId="0" applyFill="1" applyBorder="1"/>
    <xf numFmtId="0" fontId="0" fillId="4" borderId="7" xfId="0" applyFill="1" applyBorder="1"/>
    <xf numFmtId="164" fontId="0" fillId="4" borderId="23" xfId="0" applyNumberFormat="1" applyFill="1" applyBorder="1"/>
    <xf numFmtId="0" fontId="0" fillId="4" borderId="0" xfId="0" applyFill="1"/>
    <xf numFmtId="0" fontId="1" fillId="0" borderId="26" xfId="0" applyFont="1" applyBorder="1" applyAlignment="1">
      <alignment horizontal="center" vertical="center"/>
    </xf>
    <xf numFmtId="0" fontId="1" fillId="5" borderId="6" xfId="0" applyFont="1" applyFill="1" applyBorder="1"/>
    <xf numFmtId="0" fontId="1" fillId="5" borderId="26" xfId="0" applyFont="1" applyFill="1" applyBorder="1"/>
    <xf numFmtId="165" fontId="7" fillId="5" borderId="1" xfId="0" applyNumberFormat="1" applyFont="1" applyFill="1" applyBorder="1"/>
    <xf numFmtId="165" fontId="0" fillId="5" borderId="7" xfId="0" applyNumberFormat="1" applyFill="1" applyBorder="1" applyAlignment="1">
      <alignment horizontal="center" vertical="center"/>
    </xf>
    <xf numFmtId="165" fontId="7" fillId="5" borderId="1" xfId="0" applyNumberFormat="1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/>
    </xf>
    <xf numFmtId="164" fontId="6" fillId="0" borderId="4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0" fillId="0" borderId="17" xfId="0" applyNumberFormat="1" applyBorder="1" applyAlignment="1">
      <alignment horizontal="right" vertical="center"/>
    </xf>
    <xf numFmtId="164" fontId="0" fillId="0" borderId="18" xfId="0" applyNumberFormat="1" applyBorder="1" applyAlignment="1">
      <alignment horizontal="right" vertical="center"/>
    </xf>
    <xf numFmtId="164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3" borderId="17" xfId="0" applyNumberFormat="1" applyFont="1" applyFill="1" applyBorder="1" applyAlignment="1">
      <alignment horizontal="right" vertical="center"/>
    </xf>
    <xf numFmtId="164" fontId="0" fillId="3" borderId="18" xfId="0" applyNumberFormat="1" applyFont="1" applyFill="1" applyBorder="1" applyAlignment="1">
      <alignment horizontal="right" vertical="center"/>
    </xf>
    <xf numFmtId="164" fontId="0" fillId="3" borderId="19" xfId="0" applyNumberFormat="1" applyFont="1" applyFill="1" applyBorder="1" applyAlignment="1">
      <alignment horizontal="right" vertical="center"/>
    </xf>
    <xf numFmtId="165" fontId="0" fillId="0" borderId="24" xfId="0" applyNumberFormat="1" applyBorder="1" applyAlignment="1">
      <alignment horizontal="center"/>
    </xf>
    <xf numFmtId="165" fontId="0" fillId="0" borderId="25" xfId="0" applyNumberFormat="1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164" fontId="0" fillId="3" borderId="0" xfId="0" applyNumberFormat="1" applyFont="1" applyFill="1" applyBorder="1" applyAlignment="1">
      <alignment horizontal="right" vertical="center"/>
    </xf>
    <xf numFmtId="166" fontId="0" fillId="0" borderId="0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17" fontId="0" fillId="0" borderId="20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7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187570</xdr:colOff>
      <xdr:row>5</xdr:row>
      <xdr:rowOff>187569</xdr:rowOff>
    </xdr:from>
    <xdr:to>
      <xdr:col>15</xdr:col>
      <xdr:colOff>175847</xdr:colOff>
      <xdr:row>12</xdr:row>
      <xdr:rowOff>316523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A9F4FCB-7C5C-4CB9-ACBF-3EF1076ACD1C}"/>
            </a:ext>
          </a:extLst>
        </xdr:cNvPr>
        <xdr:cNvSpPr txBox="1"/>
      </xdr:nvSpPr>
      <xdr:spPr>
        <a:xfrm>
          <a:off x="1248508" y="1494692"/>
          <a:ext cx="5158154" cy="178190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et voilà je voudrais que en B5 il me calcul le nombre total d'heure journalier avec les paramètres suivant</a:t>
          </a:r>
          <a:br>
            <a:rPr lang="fr-FR"/>
          </a:br>
          <a:br>
            <a:rPr lang="fr-FR"/>
          </a:br>
          <a:r>
            <a:rPr lang="fr-FR"/>
            <a:t>déduire 30 min si la ligne B&amp;C 3 ou B&amp;C 4 sont remplies</a:t>
          </a:r>
          <a:br>
            <a:rPr lang="fr-FR"/>
          </a:br>
          <a:r>
            <a:rPr lang="fr-FR"/>
            <a:t>déduire 1 h si les lignes B&amp;C 3 et B&amp;C 4 sont remplies</a:t>
          </a:r>
          <a:br>
            <a:rPr lang="fr-FR"/>
          </a:br>
          <a:br>
            <a:rPr lang="fr-FR"/>
          </a:br>
          <a:r>
            <a:rPr lang="fr-FR"/>
            <a:t>et ensuite </a:t>
          </a:r>
          <a:br>
            <a:rPr lang="fr-FR"/>
          </a:br>
          <a:r>
            <a:rPr lang="fr-FR"/>
            <a:t>j'arrive a calculer le nombre d'heure jusqu'à 24h59 mais au delà je n'y arrive pas.</a:t>
          </a:r>
          <a:br>
            <a:rPr lang="fr-FR"/>
          </a:br>
          <a:endParaRPr lang="fr-FR" sz="1100"/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rdoise">
  <a:themeElements>
    <a:clrScheme name="Ardoise">
      <a:dk1>
        <a:sysClr val="windowText" lastClr="000000"/>
      </a:dk1>
      <a:lt1>
        <a:sysClr val="window" lastClr="FFFFFF"/>
      </a:lt1>
      <a:dk2>
        <a:srgbClr val="212123"/>
      </a:dk2>
      <a:lt2>
        <a:srgbClr val="DADADA"/>
      </a:lt2>
      <a:accent1>
        <a:srgbClr val="BC451B"/>
      </a:accent1>
      <a:accent2>
        <a:srgbClr val="D3BA68"/>
      </a:accent2>
      <a:accent3>
        <a:srgbClr val="BB8640"/>
      </a:accent3>
      <a:accent4>
        <a:srgbClr val="AD9277"/>
      </a:accent4>
      <a:accent5>
        <a:srgbClr val="A55A43"/>
      </a:accent5>
      <a:accent6>
        <a:srgbClr val="AD9D7B"/>
      </a:accent6>
      <a:hlink>
        <a:srgbClr val="E98052"/>
      </a:hlink>
      <a:folHlink>
        <a:srgbClr val="F4B69B"/>
      </a:folHlink>
    </a:clrScheme>
    <a:fontScheme name="Ardoise">
      <a:majorFont>
        <a:latin typeface="Calisto MT" panose="02040603050505030304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alisto MT" panose="02040603050505030304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rdoise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lumMod val="110000"/>
              </a:schemeClr>
            </a:gs>
            <a:gs pos="100000">
              <a:schemeClr val="phClr">
                <a:tint val="8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4000"/>
              </a:schemeClr>
            </a:gs>
            <a:gs pos="100000">
              <a:schemeClr val="phClr">
                <a:shade val="90000"/>
                <a:lumMod val="90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shade val="90000"/>
            </a:schemeClr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63500" dist="25400" dir="5400000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76200" dist="38100" dir="5400000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 prst="hardEdge"/>
          </a:sp3d>
        </a:effectStyle>
      </a:effectStyleLst>
      <a:bgFillStyleLst>
        <a:solidFill>
          <a:schemeClr val="phClr"/>
        </a:solidFill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shade val="80000"/>
                <a:lumMod val="80000"/>
              </a:schemeClr>
              <a:schemeClr val="phClr">
                <a:tint val="98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late" id="{C3F70B94-7CE9-428E-ADC1-3269CC2C3385}" vid="{3F2DE9A5-64E6-437C-A389-CC4477E817E8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zoomScale="130" zoomScaleNormal="130" workbookViewId="0">
      <selection activeCell="T5" sqref="T5"/>
    </sheetView>
  </sheetViews>
  <sheetFormatPr baseColWidth="10" defaultColWidth="11.33203125" defaultRowHeight="13.8" x14ac:dyDescent="0.25"/>
  <cols>
    <col min="1" max="1" width="8.44140625" customWidth="1"/>
    <col min="2" max="3" width="7" customWidth="1"/>
    <col min="4" max="4" width="3.109375" customWidth="1"/>
    <col min="5" max="6" width="7" customWidth="1"/>
    <col min="7" max="7" width="3.109375" customWidth="1"/>
    <col min="8" max="9" width="7" customWidth="1"/>
    <col min="10" max="10" width="3.109375" customWidth="1"/>
    <col min="11" max="12" width="7" customWidth="1"/>
    <col min="13" max="13" width="3.109375" customWidth="1"/>
    <col min="14" max="15" width="7" customWidth="1"/>
    <col min="16" max="16" width="3.109375" customWidth="1"/>
    <col min="17" max="18" width="7" customWidth="1"/>
    <col min="19" max="19" width="3.109375" customWidth="1"/>
    <col min="20" max="20" width="5.44140625" customWidth="1"/>
  </cols>
  <sheetData>
    <row r="1" spans="1:20" ht="14.4" thickBot="1" x14ac:dyDescent="0.3">
      <c r="A1" s="61" t="s">
        <v>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</row>
    <row r="2" spans="1:20" ht="22.5" customHeight="1" x14ac:dyDescent="0.25">
      <c r="A2" s="18"/>
      <c r="B2" s="62">
        <v>42961</v>
      </c>
      <c r="C2" s="62"/>
      <c r="D2" s="62"/>
      <c r="E2" s="62">
        <v>42962</v>
      </c>
      <c r="F2" s="62"/>
      <c r="G2" s="62"/>
      <c r="H2" s="62">
        <v>42963</v>
      </c>
      <c r="I2" s="62"/>
      <c r="J2" s="62"/>
      <c r="K2" s="62">
        <v>42964</v>
      </c>
      <c r="L2" s="62"/>
      <c r="M2" s="62"/>
      <c r="N2" s="62">
        <v>42965</v>
      </c>
      <c r="O2" s="62"/>
      <c r="P2" s="62"/>
      <c r="Q2" s="62">
        <v>42966</v>
      </c>
      <c r="R2" s="62"/>
      <c r="S2" s="62"/>
      <c r="T2" s="42" t="s">
        <v>7</v>
      </c>
    </row>
    <row r="3" spans="1:20" ht="22.5" customHeight="1" x14ac:dyDescent="0.25">
      <c r="A3" s="63" t="s">
        <v>9</v>
      </c>
      <c r="B3" s="1">
        <v>0.375</v>
      </c>
      <c r="C3" s="1">
        <v>0.60416666666666663</v>
      </c>
      <c r="D3" s="2"/>
      <c r="E3" s="1"/>
      <c r="F3" s="1"/>
      <c r="G3" s="2"/>
      <c r="H3" s="1">
        <v>0.375</v>
      </c>
      <c r="I3" s="1">
        <v>0.75</v>
      </c>
      <c r="J3" s="2"/>
      <c r="K3" s="1">
        <v>0.39583333333333331</v>
      </c>
      <c r="L3" s="1">
        <v>0.58333333333333337</v>
      </c>
      <c r="M3" s="2"/>
      <c r="N3" s="1">
        <v>0.39583333333333331</v>
      </c>
      <c r="O3" s="1">
        <v>0.58333333333333337</v>
      </c>
      <c r="P3" s="2"/>
      <c r="Q3" s="1">
        <v>0.39583333333333331</v>
      </c>
      <c r="R3" s="1">
        <v>0.66666666666666663</v>
      </c>
      <c r="S3" s="2"/>
      <c r="T3" s="6"/>
    </row>
    <row r="4" spans="1:20" ht="22.5" customHeight="1" x14ac:dyDescent="0.25">
      <c r="A4" s="63"/>
      <c r="B4" s="1">
        <v>0.75</v>
      </c>
      <c r="C4" s="1">
        <v>0.95833333333333337</v>
      </c>
      <c r="D4" s="55"/>
      <c r="E4" s="20">
        <v>0.66666666666666663</v>
      </c>
      <c r="F4" s="20">
        <v>0.95833333333333337</v>
      </c>
      <c r="G4" s="2"/>
      <c r="H4" s="20"/>
      <c r="I4" s="20"/>
      <c r="J4" s="41"/>
      <c r="K4" s="1">
        <v>0.77083333333333337</v>
      </c>
      <c r="L4" s="1">
        <v>0.95833333333333337</v>
      </c>
      <c r="M4" s="2"/>
      <c r="N4" s="1">
        <v>0.77083333333333337</v>
      </c>
      <c r="O4" s="1">
        <v>0.95833333333333337</v>
      </c>
      <c r="P4" s="2"/>
      <c r="Q4" s="1">
        <v>0.77083333333333337</v>
      </c>
      <c r="R4" s="1">
        <v>0.95833333333333337</v>
      </c>
      <c r="S4" s="2"/>
      <c r="T4" s="6"/>
    </row>
    <row r="5" spans="1:20" ht="22.5" customHeight="1" x14ac:dyDescent="0.25">
      <c r="A5" s="56"/>
      <c r="B5" s="60">
        <f>(C3-B3+C4-B4)-IF(OR(C3-B3=0,C4-B4=0),TIME(0,30,0),TIME(1,0,0))</f>
        <v>0.39583333333333331</v>
      </c>
      <c r="C5" s="60"/>
      <c r="D5" s="57"/>
      <c r="E5" s="60">
        <f>(F3-E3+F4-E4)-IF(OR(F3-E3=0,F4-E4=0),TIME(0,30,0),TIME(1,0,0))</f>
        <v>0.27083333333333343</v>
      </c>
      <c r="F5" s="60"/>
      <c r="G5" s="58"/>
      <c r="H5" s="60">
        <f>(I3-H3+I4-H4)-IF(OR(I3-H3=0,I4-H4=0),TIME(0,30,0),TIME(1,0,0))</f>
        <v>0.35416666666666669</v>
      </c>
      <c r="I5" s="60"/>
      <c r="J5" s="58"/>
      <c r="K5" s="60">
        <f>(L3-K3+L4-K4)-IF(OR(L3-K3=0,L4-K4=0),TIME(0,30,0),TIME(1,0,0))</f>
        <v>0.33333333333333343</v>
      </c>
      <c r="L5" s="60"/>
      <c r="M5" s="58"/>
      <c r="N5" s="60">
        <f>(O3-N3+O4-N4)-IF(OR(O3-N3=0,O4-N4=0),TIME(0,30,0),TIME(1,0,0))</f>
        <v>0.33333333333333343</v>
      </c>
      <c r="O5" s="60"/>
      <c r="P5" s="58"/>
      <c r="Q5" s="60">
        <f>(R3-Q3+R4-Q4)-IF(OR(R3-Q3=0,R4-Q4=0),TIME(0,30,0),TIME(1,0,0))</f>
        <v>0.41666666666666669</v>
      </c>
      <c r="R5" s="60"/>
      <c r="S5" s="58"/>
      <c r="T5" s="59">
        <f>SUM(B5,E5,H5,K5,N5,Q5)</f>
        <v>2.104166666666667</v>
      </c>
    </row>
    <row r="6" spans="1:20" ht="22.5" customHeight="1" x14ac:dyDescent="0.25"/>
    <row r="7" spans="1:20" ht="22.5" customHeight="1" x14ac:dyDescent="0.25"/>
    <row r="8" spans="1:20" ht="22.5" customHeight="1" x14ac:dyDescent="0.25"/>
    <row r="9" spans="1:20" ht="22.5" customHeight="1" x14ac:dyDescent="0.25"/>
    <row r="13" spans="1:20" ht="27.75" customHeight="1" x14ac:dyDescent="0.25"/>
    <row r="14" spans="1:20" ht="24.75" customHeight="1" x14ac:dyDescent="0.25"/>
    <row r="15" spans="1:20" ht="20.100000000000001" customHeight="1" x14ac:dyDescent="0.25"/>
    <row r="16" spans="1:20" ht="20.100000000000001" customHeight="1" x14ac:dyDescent="0.25"/>
    <row r="17" ht="20.100000000000001" customHeight="1" x14ac:dyDescent="0.25"/>
    <row r="18" ht="15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15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15" customHeight="1" x14ac:dyDescent="0.25"/>
    <row r="27" ht="20.100000000000001" customHeight="1" x14ac:dyDescent="0.25"/>
  </sheetData>
  <mergeCells count="14">
    <mergeCell ref="Q5:R5"/>
    <mergeCell ref="A1:T1"/>
    <mergeCell ref="E2:G2"/>
    <mergeCell ref="H2:J2"/>
    <mergeCell ref="K2:M2"/>
    <mergeCell ref="N2:P2"/>
    <mergeCell ref="Q2:S2"/>
    <mergeCell ref="A3:A4"/>
    <mergeCell ref="E5:F5"/>
    <mergeCell ref="H5:I5"/>
    <mergeCell ref="K5:L5"/>
    <mergeCell ref="N5:O5"/>
    <mergeCell ref="B2:D2"/>
    <mergeCell ref="B5:C5"/>
  </mergeCells>
  <pageMargins left="0.23622047244094491" right="0.23622047244094491" top="0.74803149606299213" bottom="0.74803149606299213" header="0.31496062992125984" footer="0.31496062992125984"/>
  <pageSetup paperSize="9" scale="12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6"/>
  <sheetViews>
    <sheetView topLeftCell="A67" workbookViewId="0">
      <selection activeCell="F76" sqref="F76"/>
    </sheetView>
  </sheetViews>
  <sheetFormatPr baseColWidth="10" defaultColWidth="11.33203125" defaultRowHeight="13.8" x14ac:dyDescent="0.25"/>
  <cols>
    <col min="1" max="1" width="26.33203125" customWidth="1"/>
    <col min="2" max="6" width="12.44140625" customWidth="1"/>
  </cols>
  <sheetData>
    <row r="1" spans="1:6" ht="11.25" customHeight="1" x14ac:dyDescent="0.25">
      <c r="A1" s="69"/>
      <c r="B1" s="71" t="s">
        <v>0</v>
      </c>
      <c r="C1" s="71"/>
      <c r="D1" s="71" t="s">
        <v>1</v>
      </c>
      <c r="E1" s="71"/>
      <c r="F1" s="73" t="s">
        <v>2</v>
      </c>
    </row>
    <row r="2" spans="1:6" ht="3.75" customHeight="1" thickBot="1" x14ac:dyDescent="0.3">
      <c r="A2" s="70"/>
      <c r="B2" s="72"/>
      <c r="C2" s="72"/>
      <c r="D2" s="72"/>
      <c r="E2" s="72"/>
      <c r="F2" s="74"/>
    </row>
    <row r="3" spans="1:6" ht="21" customHeight="1" x14ac:dyDescent="0.25">
      <c r="A3" s="12">
        <v>42676</v>
      </c>
      <c r="B3" s="13">
        <v>0.39583333333333331</v>
      </c>
      <c r="C3" s="13">
        <v>0.52083333333333337</v>
      </c>
      <c r="D3" s="13">
        <v>0.58333333333333337</v>
      </c>
      <c r="E3" s="13">
        <v>0.70833333333333337</v>
      </c>
      <c r="F3" s="14">
        <f>(C3-B3+E3-D3)</f>
        <v>0.25000000000000011</v>
      </c>
    </row>
    <row r="4" spans="1:6" ht="21" customHeight="1" x14ac:dyDescent="0.25">
      <c r="A4" s="5">
        <v>42677</v>
      </c>
      <c r="B4" s="8">
        <v>0.375</v>
      </c>
      <c r="C4" s="8">
        <v>0.52083333333333337</v>
      </c>
      <c r="D4" s="8">
        <v>0.58333333333333337</v>
      </c>
      <c r="E4" s="8">
        <v>0.72916666666666663</v>
      </c>
      <c r="F4" s="10">
        <f>(C4-B4+E4-D4)</f>
        <v>0.29166666666666663</v>
      </c>
    </row>
    <row r="5" spans="1:6" ht="21" customHeight="1" x14ac:dyDescent="0.25">
      <c r="A5" s="5">
        <v>42678</v>
      </c>
      <c r="B5" s="8">
        <v>0.33333333333333331</v>
      </c>
      <c r="C5" s="8">
        <v>0.52083333333333337</v>
      </c>
      <c r="D5" s="8">
        <v>0.58333333333333337</v>
      </c>
      <c r="E5" s="8">
        <v>0.83333333333333337</v>
      </c>
      <c r="F5" s="10">
        <f t="shared" ref="F5:F6" si="0">(C5-B5+E5-D5)</f>
        <v>0.43750000000000011</v>
      </c>
    </row>
    <row r="6" spans="1:6" ht="21" customHeight="1" x14ac:dyDescent="0.25">
      <c r="A6" s="5">
        <v>42679</v>
      </c>
      <c r="B6" s="8">
        <v>0.35416666666666669</v>
      </c>
      <c r="C6" s="8">
        <v>0.52083333333333337</v>
      </c>
      <c r="D6" s="8">
        <v>0.58333333333333337</v>
      </c>
      <c r="E6" s="8">
        <v>1</v>
      </c>
      <c r="F6" s="10">
        <f t="shared" si="0"/>
        <v>0.58333333333333337</v>
      </c>
    </row>
    <row r="7" spans="1:6" ht="21" customHeight="1" x14ac:dyDescent="0.25">
      <c r="A7" s="5">
        <v>42680</v>
      </c>
      <c r="B7" s="8"/>
      <c r="C7" s="8"/>
      <c r="D7" s="8"/>
      <c r="E7" s="8"/>
      <c r="F7" s="10"/>
    </row>
    <row r="8" spans="1:6" ht="21" customHeight="1" thickBot="1" x14ac:dyDescent="0.3">
      <c r="A8" s="64" t="s">
        <v>3</v>
      </c>
      <c r="B8" s="65"/>
      <c r="C8" s="65"/>
      <c r="D8" s="65"/>
      <c r="E8" s="66"/>
      <c r="F8" s="10">
        <f>SUM(F3:F7)</f>
        <v>1.5625000000000002</v>
      </c>
    </row>
    <row r="9" spans="1:6" ht="21" customHeight="1" x14ac:dyDescent="0.25">
      <c r="A9" s="3">
        <v>42681</v>
      </c>
      <c r="B9" s="7"/>
      <c r="C9" s="7"/>
      <c r="D9" s="7"/>
      <c r="E9" s="7"/>
      <c r="F9" s="4"/>
    </row>
    <row r="10" spans="1:6" ht="21" customHeight="1" x14ac:dyDescent="0.25">
      <c r="A10" s="5">
        <v>42682</v>
      </c>
      <c r="B10" s="8">
        <v>0.39583333333333331</v>
      </c>
      <c r="C10" s="8">
        <v>0.52083333333333337</v>
      </c>
      <c r="D10" s="8">
        <v>0.58333333333333337</v>
      </c>
      <c r="E10" s="8">
        <v>0.75</v>
      </c>
      <c r="F10" s="10">
        <f>(C10-B10+E10-D10)</f>
        <v>0.29166666666666663</v>
      </c>
    </row>
    <row r="11" spans="1:6" ht="21" customHeight="1" x14ac:dyDescent="0.25">
      <c r="A11" s="5">
        <v>42683</v>
      </c>
      <c r="B11" s="8">
        <v>0.35416666666666669</v>
      </c>
      <c r="C11" s="8">
        <v>0.60416666666666663</v>
      </c>
      <c r="D11" s="8">
        <v>0.75</v>
      </c>
      <c r="E11" s="8">
        <v>0.96875</v>
      </c>
      <c r="F11" s="10">
        <f t="shared" ref="F11:F14" si="1">(C11-B11+E11-D11)-TIME(1,0,0)</f>
        <v>0.42708333333333331</v>
      </c>
    </row>
    <row r="12" spans="1:6" ht="21" customHeight="1" x14ac:dyDescent="0.25">
      <c r="A12" s="5">
        <v>42684</v>
      </c>
      <c r="B12" s="8">
        <v>0.375</v>
      </c>
      <c r="C12" s="8">
        <v>0.63541666666666663</v>
      </c>
      <c r="D12" s="8">
        <v>0.75</v>
      </c>
      <c r="E12" s="8">
        <v>1.0208333333333333</v>
      </c>
      <c r="F12" s="10">
        <f t="shared" si="1"/>
        <v>0.48958333333333331</v>
      </c>
    </row>
    <row r="13" spans="1:6" ht="21" customHeight="1" x14ac:dyDescent="0.25">
      <c r="A13" s="5">
        <v>42685</v>
      </c>
      <c r="B13" s="8"/>
      <c r="C13" s="8"/>
      <c r="D13" s="8">
        <v>0.70833333333333337</v>
      </c>
      <c r="E13" s="8">
        <v>0.98958333333333337</v>
      </c>
      <c r="F13" s="10">
        <f>(C13-B13+E13-D13)-TIME(0,30,0)</f>
        <v>0.26041666666666669</v>
      </c>
    </row>
    <row r="14" spans="1:6" ht="21" customHeight="1" x14ac:dyDescent="0.25">
      <c r="A14" s="5">
        <v>42686</v>
      </c>
      <c r="B14" s="8">
        <v>0.33333333333333331</v>
      </c>
      <c r="C14" s="8">
        <v>0.66666666666666663</v>
      </c>
      <c r="D14" s="8">
        <v>0.70833333333333337</v>
      </c>
      <c r="E14" s="8">
        <v>1.0104166666666667</v>
      </c>
      <c r="F14" s="10">
        <f t="shared" si="1"/>
        <v>0.59375</v>
      </c>
    </row>
    <row r="15" spans="1:6" ht="21" customHeight="1" x14ac:dyDescent="0.25">
      <c r="A15" s="5">
        <v>42687</v>
      </c>
      <c r="B15" s="8"/>
      <c r="C15" s="8"/>
      <c r="D15" s="8"/>
      <c r="E15" s="8"/>
      <c r="F15" s="6"/>
    </row>
    <row r="16" spans="1:6" ht="21" customHeight="1" thickBot="1" x14ac:dyDescent="0.3">
      <c r="A16" s="64" t="s">
        <v>3</v>
      </c>
      <c r="B16" s="65"/>
      <c r="C16" s="65"/>
      <c r="D16" s="65"/>
      <c r="E16" s="66"/>
      <c r="F16" s="16">
        <f>SUM(F9:F15)</f>
        <v>2.0625</v>
      </c>
    </row>
    <row r="17" spans="1:6" ht="21" customHeight="1" x14ac:dyDescent="0.25">
      <c r="A17" s="3">
        <v>42688</v>
      </c>
      <c r="B17" s="7"/>
      <c r="C17" s="7"/>
      <c r="D17" s="7"/>
      <c r="E17" s="7"/>
      <c r="F17" s="10"/>
    </row>
    <row r="18" spans="1:6" ht="21" customHeight="1" x14ac:dyDescent="0.25">
      <c r="A18" s="5">
        <v>42689</v>
      </c>
      <c r="B18" s="8">
        <v>0.35416666666666669</v>
      </c>
      <c r="C18" s="8">
        <v>0.60416666666666663</v>
      </c>
      <c r="D18" s="8">
        <v>0.75</v>
      </c>
      <c r="E18" s="8">
        <v>0.95833333333333337</v>
      </c>
      <c r="F18" s="10">
        <f t="shared" ref="F18:F22" si="2">(C18-B18+E18-D18)-TIME(1,0,0)</f>
        <v>0.41666666666666657</v>
      </c>
    </row>
    <row r="19" spans="1:6" ht="21" customHeight="1" x14ac:dyDescent="0.25">
      <c r="A19" s="5">
        <v>42690</v>
      </c>
      <c r="B19" s="8">
        <v>0.375</v>
      </c>
      <c r="C19" s="8">
        <v>0.625</v>
      </c>
      <c r="D19" s="8">
        <v>0.75</v>
      </c>
      <c r="E19" s="8">
        <v>0.92708333333333337</v>
      </c>
      <c r="F19" s="10">
        <f t="shared" si="2"/>
        <v>0.3854166666666668</v>
      </c>
    </row>
    <row r="20" spans="1:6" ht="21" customHeight="1" x14ac:dyDescent="0.25">
      <c r="A20" s="5">
        <v>42691</v>
      </c>
      <c r="B20" s="8">
        <v>0.375</v>
      </c>
      <c r="C20" s="8">
        <v>0.60416666666666663</v>
      </c>
      <c r="D20" s="8">
        <v>0.70833333333333337</v>
      </c>
      <c r="E20" s="8">
        <v>0.96875</v>
      </c>
      <c r="F20" s="10">
        <f t="shared" si="2"/>
        <v>0.44791666666666646</v>
      </c>
    </row>
    <row r="21" spans="1:6" ht="21" customHeight="1" x14ac:dyDescent="0.25">
      <c r="A21" s="5">
        <v>42692</v>
      </c>
      <c r="B21" s="8">
        <v>0.375</v>
      </c>
      <c r="C21" s="8">
        <v>0.60416666666666663</v>
      </c>
      <c r="D21" s="8">
        <v>0.75</v>
      </c>
      <c r="E21" s="8">
        <v>0.96875</v>
      </c>
      <c r="F21" s="10">
        <f t="shared" si="2"/>
        <v>0.40624999999999983</v>
      </c>
    </row>
    <row r="22" spans="1:6" ht="21" customHeight="1" x14ac:dyDescent="0.25">
      <c r="A22" s="5">
        <v>42693</v>
      </c>
      <c r="B22" s="8">
        <v>0.375</v>
      </c>
      <c r="C22" s="8">
        <v>0.63541666666666663</v>
      </c>
      <c r="D22" s="8">
        <v>0.77083333333333337</v>
      </c>
      <c r="E22" s="8">
        <v>1</v>
      </c>
      <c r="F22" s="10">
        <f t="shared" si="2"/>
        <v>0.44791666666666646</v>
      </c>
    </row>
    <row r="23" spans="1:6" ht="21" customHeight="1" x14ac:dyDescent="0.25">
      <c r="A23" s="5">
        <v>42694</v>
      </c>
      <c r="B23" s="8"/>
      <c r="C23" s="8"/>
      <c r="D23" s="8"/>
      <c r="E23" s="8"/>
      <c r="F23" s="10"/>
    </row>
    <row r="24" spans="1:6" ht="21" customHeight="1" thickBot="1" x14ac:dyDescent="0.3">
      <c r="A24" s="64" t="s">
        <v>3</v>
      </c>
      <c r="B24" s="65"/>
      <c r="C24" s="65"/>
      <c r="D24" s="65"/>
      <c r="E24" s="66"/>
      <c r="F24" s="15">
        <f>SUM(F17:F23)</f>
        <v>2.1041666666666661</v>
      </c>
    </row>
    <row r="25" spans="1:6" ht="21" customHeight="1" x14ac:dyDescent="0.25">
      <c r="A25" s="3">
        <v>42695</v>
      </c>
      <c r="B25" s="7"/>
      <c r="C25" s="7"/>
      <c r="D25" s="7"/>
      <c r="E25" s="7"/>
      <c r="F25" s="4"/>
    </row>
    <row r="26" spans="1:6" ht="21" customHeight="1" x14ac:dyDescent="0.25">
      <c r="A26" s="5">
        <v>42696</v>
      </c>
      <c r="B26" s="8">
        <v>0.375</v>
      </c>
      <c r="C26" s="8">
        <v>0.58333333333333337</v>
      </c>
      <c r="D26" s="8">
        <v>0.75</v>
      </c>
      <c r="E26" s="8">
        <v>0.9375</v>
      </c>
      <c r="F26" s="10">
        <f t="shared" ref="F26:F30" si="3">(C26-B26+E26-D26)-TIME(1,0,0)</f>
        <v>0.3541666666666668</v>
      </c>
    </row>
    <row r="27" spans="1:6" ht="21" customHeight="1" x14ac:dyDescent="0.25">
      <c r="A27" s="5">
        <v>42697</v>
      </c>
      <c r="B27" s="8">
        <v>0.375</v>
      </c>
      <c r="C27" s="8">
        <v>0.60416666666666663</v>
      </c>
      <c r="D27" s="8">
        <v>0.75</v>
      </c>
      <c r="E27" s="8">
        <v>0.91666666666666663</v>
      </c>
      <c r="F27" s="10">
        <f t="shared" si="3"/>
        <v>0.35416666666666657</v>
      </c>
    </row>
    <row r="28" spans="1:6" ht="21" customHeight="1" x14ac:dyDescent="0.25">
      <c r="A28" s="5">
        <v>42698</v>
      </c>
      <c r="B28" s="8">
        <v>0.375</v>
      </c>
      <c r="C28" s="8">
        <v>0.58333333333333337</v>
      </c>
      <c r="D28" s="8">
        <v>0.75</v>
      </c>
      <c r="E28" s="8">
        <v>0.89583333333333337</v>
      </c>
      <c r="F28" s="10">
        <f t="shared" si="3"/>
        <v>0.31250000000000006</v>
      </c>
    </row>
    <row r="29" spans="1:6" ht="21" customHeight="1" x14ac:dyDescent="0.25">
      <c r="A29" s="5">
        <v>42699</v>
      </c>
      <c r="B29" s="8">
        <v>0.375</v>
      </c>
      <c r="C29" s="8">
        <v>0.60416666666666663</v>
      </c>
      <c r="D29" s="8">
        <v>0.75</v>
      </c>
      <c r="E29" s="8">
        <v>0.98611111111111116</v>
      </c>
      <c r="F29" s="10">
        <f t="shared" si="3"/>
        <v>0.42361111111111099</v>
      </c>
    </row>
    <row r="30" spans="1:6" ht="21" customHeight="1" x14ac:dyDescent="0.25">
      <c r="A30" s="5">
        <v>42700</v>
      </c>
      <c r="B30" s="8">
        <v>0.375</v>
      </c>
      <c r="C30" s="8">
        <v>0.625</v>
      </c>
      <c r="D30" s="8">
        <v>0.75</v>
      </c>
      <c r="E30" s="8">
        <v>1</v>
      </c>
      <c r="F30" s="10">
        <f t="shared" si="3"/>
        <v>0.45833333333333331</v>
      </c>
    </row>
    <row r="31" spans="1:6" ht="21" customHeight="1" x14ac:dyDescent="0.25">
      <c r="A31" s="5">
        <v>42701</v>
      </c>
      <c r="B31" s="8"/>
      <c r="C31" s="8"/>
      <c r="D31" s="8"/>
      <c r="E31" s="8"/>
      <c r="F31" s="6"/>
    </row>
    <row r="32" spans="1:6" ht="21" customHeight="1" thickBot="1" x14ac:dyDescent="0.3">
      <c r="A32" s="64" t="s">
        <v>3</v>
      </c>
      <c r="B32" s="65"/>
      <c r="C32" s="65"/>
      <c r="D32" s="65"/>
      <c r="E32" s="66"/>
      <c r="F32" s="15">
        <f>SUM(F25:F31)</f>
        <v>1.9027777777777777</v>
      </c>
    </row>
    <row r="33" spans="1:6" ht="21" customHeight="1" x14ac:dyDescent="0.25">
      <c r="A33" s="3">
        <v>42702</v>
      </c>
      <c r="B33" s="7"/>
      <c r="C33" s="7"/>
      <c r="D33" s="7"/>
      <c r="E33" s="7"/>
      <c r="F33" s="4"/>
    </row>
    <row r="34" spans="1:6" ht="21" customHeight="1" x14ac:dyDescent="0.25">
      <c r="A34" s="5">
        <v>42703</v>
      </c>
      <c r="B34" s="8">
        <v>0.375</v>
      </c>
      <c r="C34" s="8">
        <v>0.60416666666666663</v>
      </c>
      <c r="D34" s="8">
        <v>0.75</v>
      </c>
      <c r="E34" s="8">
        <v>0.95833333333333337</v>
      </c>
      <c r="F34" s="10">
        <f t="shared" ref="F34:F35" si="4">(C34-B34+E34-D34)-TIME(1,0,0)</f>
        <v>0.39583333333333331</v>
      </c>
    </row>
    <row r="35" spans="1:6" ht="21" customHeight="1" x14ac:dyDescent="0.25">
      <c r="A35" s="5">
        <v>42704</v>
      </c>
      <c r="B35" s="8">
        <v>0.375</v>
      </c>
      <c r="C35" s="8">
        <v>0.58333333333333337</v>
      </c>
      <c r="D35" s="8">
        <v>0.77083333333333337</v>
      </c>
      <c r="E35" s="8">
        <v>0.875</v>
      </c>
      <c r="F35" s="10">
        <f t="shared" si="4"/>
        <v>0.27083333333333343</v>
      </c>
    </row>
    <row r="36" spans="1:6" ht="21" customHeight="1" thickBot="1" x14ac:dyDescent="0.3">
      <c r="A36" s="64" t="s">
        <v>3</v>
      </c>
      <c r="B36" s="65"/>
      <c r="C36" s="65"/>
      <c r="D36" s="65"/>
      <c r="E36" s="66"/>
      <c r="F36" s="9">
        <f>SUM(F34,F35)</f>
        <v>0.66666666666666674</v>
      </c>
    </row>
    <row r="37" spans="1:6" ht="23.25" customHeight="1" thickBot="1" x14ac:dyDescent="0.3">
      <c r="A37" s="67" t="s">
        <v>4</v>
      </c>
      <c r="B37" s="68"/>
      <c r="C37" s="68"/>
      <c r="D37" s="68"/>
      <c r="E37" s="68"/>
      <c r="F37" s="11">
        <f>SUM(F8,F16,F24,F32,F36)</f>
        <v>8.2986111111111107</v>
      </c>
    </row>
    <row r="38" spans="1:6" x14ac:dyDescent="0.25">
      <c r="A38" s="69"/>
      <c r="B38" s="71" t="s">
        <v>0</v>
      </c>
      <c r="C38" s="71"/>
      <c r="D38" s="71" t="s">
        <v>1</v>
      </c>
      <c r="E38" s="71"/>
      <c r="F38" s="73" t="s">
        <v>2</v>
      </c>
    </row>
    <row r="39" spans="1:6" ht="14.4" thickBot="1" x14ac:dyDescent="0.3">
      <c r="A39" s="70"/>
      <c r="B39" s="72"/>
      <c r="C39" s="72"/>
      <c r="D39" s="72"/>
      <c r="E39" s="72"/>
      <c r="F39" s="74"/>
    </row>
    <row r="40" spans="1:6" ht="19.5" customHeight="1" x14ac:dyDescent="0.25">
      <c r="A40" s="12">
        <v>42705</v>
      </c>
      <c r="B40" s="13">
        <v>0.375</v>
      </c>
      <c r="C40" s="13">
        <v>0.60416666666666663</v>
      </c>
      <c r="D40" s="13">
        <v>0.77083333333333337</v>
      </c>
      <c r="E40" s="13">
        <v>0.92708333333333337</v>
      </c>
      <c r="F40" s="14">
        <f>(C40-B40+E40-D40)</f>
        <v>0.38541666666666663</v>
      </c>
    </row>
    <row r="41" spans="1:6" ht="19.5" customHeight="1" x14ac:dyDescent="0.25">
      <c r="A41" s="12">
        <v>42706</v>
      </c>
      <c r="B41" s="8">
        <v>0.375</v>
      </c>
      <c r="C41" s="8">
        <v>0.61458333333333337</v>
      </c>
      <c r="D41" s="8">
        <v>0.77083333333333337</v>
      </c>
      <c r="E41" s="8">
        <v>0.95833333333333337</v>
      </c>
      <c r="F41" s="10">
        <f>(C41-B41+E41-D41)</f>
        <v>0.42708333333333337</v>
      </c>
    </row>
    <row r="42" spans="1:6" ht="19.5" customHeight="1" x14ac:dyDescent="0.25">
      <c r="A42" s="12">
        <v>42707</v>
      </c>
      <c r="B42" s="8">
        <v>0.375</v>
      </c>
      <c r="C42" s="8">
        <v>0.61458333333333337</v>
      </c>
      <c r="D42" s="8">
        <v>0.75</v>
      </c>
      <c r="E42" s="8">
        <v>1.0104166666666667</v>
      </c>
      <c r="F42" s="10">
        <f>(C42-B42+E42-D42)</f>
        <v>0.5</v>
      </c>
    </row>
    <row r="43" spans="1:6" ht="19.5" customHeight="1" x14ac:dyDescent="0.25">
      <c r="A43" s="12">
        <v>42708</v>
      </c>
    </row>
    <row r="44" spans="1:6" ht="19.5" customHeight="1" thickBot="1" x14ac:dyDescent="0.3">
      <c r="A44" s="64" t="s">
        <v>3</v>
      </c>
      <c r="B44" s="65"/>
      <c r="C44" s="65"/>
      <c r="D44" s="65"/>
      <c r="E44" s="66"/>
      <c r="F44" s="10">
        <f>SUM(F40:F42)</f>
        <v>1.3125</v>
      </c>
    </row>
    <row r="45" spans="1:6" ht="19.5" customHeight="1" thickBot="1" x14ac:dyDescent="0.3">
      <c r="A45" s="3">
        <v>42709</v>
      </c>
      <c r="B45" s="7"/>
      <c r="C45" s="7"/>
      <c r="D45" s="7"/>
      <c r="E45" s="7"/>
      <c r="F45" s="4"/>
    </row>
    <row r="46" spans="1:6" ht="19.5" customHeight="1" thickBot="1" x14ac:dyDescent="0.3">
      <c r="A46" s="3">
        <v>42710</v>
      </c>
      <c r="B46" s="8">
        <v>0.39583333333333331</v>
      </c>
      <c r="C46" s="8">
        <v>0.63541666666666663</v>
      </c>
      <c r="D46" s="8">
        <v>0.77083333333333337</v>
      </c>
      <c r="E46" s="8">
        <v>0.91666666666666663</v>
      </c>
      <c r="F46" s="10">
        <f>(C46-B46+E46-D46)</f>
        <v>0.38541666666666663</v>
      </c>
    </row>
    <row r="47" spans="1:6" ht="19.5" customHeight="1" thickBot="1" x14ac:dyDescent="0.3">
      <c r="A47" s="3">
        <v>42711</v>
      </c>
      <c r="B47" s="8">
        <v>0.41666666666666669</v>
      </c>
      <c r="C47" s="8">
        <v>0.58333333333333337</v>
      </c>
      <c r="D47" s="8">
        <v>0.77083333333333337</v>
      </c>
      <c r="E47" s="8">
        <v>0.89583333333333337</v>
      </c>
      <c r="F47" s="10">
        <f t="shared" ref="F47" si="5">(C47-B47+E47-D47)-TIME(1,0,0)</f>
        <v>0.24999999999999997</v>
      </c>
    </row>
    <row r="48" spans="1:6" ht="19.5" customHeight="1" thickBot="1" x14ac:dyDescent="0.3">
      <c r="A48" s="3">
        <v>42712</v>
      </c>
      <c r="B48" s="8">
        <v>0.41666666666666669</v>
      </c>
      <c r="C48" s="8">
        <v>0.60416666666666663</v>
      </c>
      <c r="D48" s="8">
        <v>0.75</v>
      </c>
      <c r="E48" s="8">
        <v>0.97916666666666663</v>
      </c>
      <c r="F48" s="10">
        <f>(C48-B48+E48-D48)-TIME(1,0,0)</f>
        <v>0.37499999999999983</v>
      </c>
    </row>
    <row r="49" spans="1:6" ht="19.5" customHeight="1" thickBot="1" x14ac:dyDescent="0.3">
      <c r="A49" s="3">
        <v>42713</v>
      </c>
      <c r="B49" s="8">
        <v>0.41666666666666669</v>
      </c>
      <c r="C49" s="8">
        <v>0.60416666666666663</v>
      </c>
      <c r="D49" s="8">
        <v>0.75</v>
      </c>
      <c r="E49" s="8">
        <v>0.97916666666666663</v>
      </c>
      <c r="F49" s="10">
        <f>(C49-B49+E49-D49)-TIME(0,30,0)</f>
        <v>0.3958333333333332</v>
      </c>
    </row>
    <row r="50" spans="1:6" ht="19.5" customHeight="1" thickBot="1" x14ac:dyDescent="0.3">
      <c r="A50" s="3">
        <v>42714</v>
      </c>
      <c r="B50" s="8">
        <v>0.39583333333333331</v>
      </c>
      <c r="C50" s="8">
        <v>0.64583333333333337</v>
      </c>
      <c r="D50" s="8">
        <v>0.75</v>
      </c>
      <c r="E50" s="8">
        <v>0.96875</v>
      </c>
      <c r="F50" s="10">
        <f t="shared" ref="F50" si="6">(C50-B50+E50-D50)-TIME(1,0,0)</f>
        <v>0.42708333333333331</v>
      </c>
    </row>
    <row r="51" spans="1:6" ht="19.5" customHeight="1" x14ac:dyDescent="0.25">
      <c r="A51" s="3">
        <v>42715</v>
      </c>
      <c r="B51" s="8"/>
      <c r="C51" s="8"/>
      <c r="D51" s="8"/>
      <c r="E51" s="8"/>
      <c r="F51" s="6"/>
    </row>
    <row r="52" spans="1:6" ht="19.5" customHeight="1" thickBot="1" x14ac:dyDescent="0.3">
      <c r="A52" s="64" t="s">
        <v>3</v>
      </c>
      <c r="B52" s="65"/>
      <c r="C52" s="65"/>
      <c r="D52" s="65"/>
      <c r="E52" s="66"/>
      <c r="F52" s="16">
        <f>SUM(F45:F51)</f>
        <v>1.833333333333333</v>
      </c>
    </row>
    <row r="53" spans="1:6" ht="19.5" customHeight="1" thickBot="1" x14ac:dyDescent="0.3">
      <c r="A53" s="3">
        <v>42716</v>
      </c>
      <c r="B53" s="7"/>
      <c r="C53" s="7"/>
      <c r="D53" s="7"/>
      <c r="E53" s="7"/>
      <c r="F53" s="10"/>
    </row>
    <row r="54" spans="1:6" ht="19.5" customHeight="1" thickBot="1" x14ac:dyDescent="0.3">
      <c r="A54" s="3">
        <v>42717</v>
      </c>
      <c r="B54" s="7">
        <v>0.39583333333333331</v>
      </c>
      <c r="C54" s="7">
        <v>0.60416666666666663</v>
      </c>
      <c r="D54" s="7">
        <v>0.77083333333333337</v>
      </c>
      <c r="E54" s="7">
        <v>0.92708333333333337</v>
      </c>
      <c r="F54" s="10">
        <f t="shared" ref="F54:F58" si="7">(C54-B54+E54-D54)-TIME(1,0,0)</f>
        <v>0.32291666666666669</v>
      </c>
    </row>
    <row r="55" spans="1:6" ht="19.5" customHeight="1" thickBot="1" x14ac:dyDescent="0.3">
      <c r="A55" s="3">
        <v>42718</v>
      </c>
      <c r="B55" s="8">
        <v>0.41666666666666669</v>
      </c>
      <c r="C55" s="8">
        <v>0.60416666666666663</v>
      </c>
      <c r="D55" s="8">
        <v>0.77083333333333337</v>
      </c>
      <c r="E55" s="8">
        <v>0.97916666666666663</v>
      </c>
      <c r="F55" s="10">
        <f t="shared" si="7"/>
        <v>0.35416666666666646</v>
      </c>
    </row>
    <row r="56" spans="1:6" ht="19.5" customHeight="1" thickBot="1" x14ac:dyDescent="0.3">
      <c r="A56" s="3">
        <v>42719</v>
      </c>
      <c r="B56" s="8">
        <v>0.41666666666666669</v>
      </c>
      <c r="C56" s="8">
        <v>0.63194444444444442</v>
      </c>
      <c r="D56" s="8">
        <v>0.77083333333333337</v>
      </c>
      <c r="E56" s="8">
        <v>0.97916666666666663</v>
      </c>
      <c r="F56" s="10">
        <f t="shared" si="7"/>
        <v>0.38194444444444436</v>
      </c>
    </row>
    <row r="57" spans="1:6" ht="19.5" customHeight="1" thickBot="1" x14ac:dyDescent="0.3">
      <c r="A57" s="3">
        <v>42720</v>
      </c>
      <c r="B57" s="8">
        <v>0.41666666666666669</v>
      </c>
      <c r="C57" s="8">
        <v>0.61458333333333337</v>
      </c>
      <c r="D57" s="8">
        <v>0.75</v>
      </c>
      <c r="E57" s="8">
        <v>0.97916666666666663</v>
      </c>
      <c r="F57" s="10">
        <f t="shared" si="7"/>
        <v>0.38541666666666657</v>
      </c>
    </row>
    <row r="58" spans="1:6" ht="19.5" customHeight="1" thickBot="1" x14ac:dyDescent="0.3">
      <c r="A58" s="3">
        <v>42721</v>
      </c>
      <c r="B58" s="8">
        <v>0.39583333333333331</v>
      </c>
      <c r="C58" s="8">
        <v>0.625</v>
      </c>
      <c r="D58" s="8">
        <v>0.77083333333333337</v>
      </c>
      <c r="E58" s="8">
        <v>0.98958333333333337</v>
      </c>
      <c r="F58" s="10">
        <f t="shared" si="7"/>
        <v>0.40624999999999994</v>
      </c>
    </row>
    <row r="59" spans="1:6" ht="19.5" customHeight="1" x14ac:dyDescent="0.25">
      <c r="A59" s="3">
        <v>42722</v>
      </c>
      <c r="B59" s="8"/>
      <c r="C59" s="8"/>
      <c r="D59" s="8"/>
      <c r="E59" s="8"/>
      <c r="F59" s="10"/>
    </row>
    <row r="60" spans="1:6" ht="19.5" customHeight="1" thickBot="1" x14ac:dyDescent="0.3">
      <c r="A60" s="64" t="s">
        <v>3</v>
      </c>
      <c r="B60" s="65"/>
      <c r="C60" s="65"/>
      <c r="D60" s="65"/>
      <c r="E60" s="66"/>
      <c r="F60" s="15">
        <f>SUM(F53:F59)</f>
        <v>1.850694444444444</v>
      </c>
    </row>
    <row r="61" spans="1:6" ht="19.5" customHeight="1" thickBot="1" x14ac:dyDescent="0.3">
      <c r="A61" s="3">
        <v>42723</v>
      </c>
      <c r="B61" s="7"/>
      <c r="C61" s="7"/>
      <c r="D61" s="7"/>
      <c r="E61" s="7"/>
      <c r="F61" s="4"/>
    </row>
    <row r="62" spans="1:6" ht="19.5" customHeight="1" thickBot="1" x14ac:dyDescent="0.3">
      <c r="A62" s="3">
        <v>42724</v>
      </c>
      <c r="B62" s="8">
        <v>0.375</v>
      </c>
      <c r="C62" s="8">
        <v>0.625</v>
      </c>
      <c r="D62" s="8">
        <v>0.77083333333333337</v>
      </c>
      <c r="E62" s="8">
        <v>0.91666666666666663</v>
      </c>
      <c r="F62" s="10">
        <f t="shared" ref="F62:F65" si="8">(C62-B62+E62-D62)-TIME(1,0,0)</f>
        <v>0.35416666666666646</v>
      </c>
    </row>
    <row r="63" spans="1:6" ht="19.5" customHeight="1" thickBot="1" x14ac:dyDescent="0.3">
      <c r="A63" s="3">
        <v>42725</v>
      </c>
      <c r="B63" s="8">
        <v>0.39583333333333331</v>
      </c>
      <c r="C63" s="8">
        <v>0.58333333333333337</v>
      </c>
      <c r="D63" s="8">
        <v>0.75</v>
      </c>
      <c r="E63" s="8">
        <v>0.91666666666666663</v>
      </c>
      <c r="F63" s="10">
        <f t="shared" si="8"/>
        <v>0.31250000000000006</v>
      </c>
    </row>
    <row r="64" spans="1:6" ht="19.5" customHeight="1" thickBot="1" x14ac:dyDescent="0.3">
      <c r="A64" s="3">
        <v>42726</v>
      </c>
      <c r="B64" s="8">
        <v>0.39583333333333331</v>
      </c>
      <c r="C64" s="8">
        <v>0.58333333333333337</v>
      </c>
      <c r="D64" s="8">
        <v>0.75</v>
      </c>
      <c r="E64" s="8">
        <v>0.92708333333333337</v>
      </c>
      <c r="F64" s="10">
        <f t="shared" si="8"/>
        <v>0.3229166666666668</v>
      </c>
    </row>
    <row r="65" spans="1:6" ht="19.5" customHeight="1" thickBot="1" x14ac:dyDescent="0.3">
      <c r="A65" s="3">
        <v>42727</v>
      </c>
      <c r="B65" s="8">
        <v>0.39583333333333331</v>
      </c>
      <c r="C65" s="8">
        <v>0.58333333333333337</v>
      </c>
      <c r="D65" s="8">
        <v>0.75</v>
      </c>
      <c r="E65" s="8">
        <v>0.98958333333333337</v>
      </c>
      <c r="F65" s="10">
        <f t="shared" si="8"/>
        <v>0.3854166666666668</v>
      </c>
    </row>
    <row r="66" spans="1:6" ht="19.5" customHeight="1" thickBot="1" x14ac:dyDescent="0.3">
      <c r="A66" s="3">
        <v>42728</v>
      </c>
      <c r="B66" s="8">
        <v>0.41666666666666669</v>
      </c>
      <c r="C66" s="8">
        <v>0.625</v>
      </c>
      <c r="D66" s="8"/>
      <c r="E66" s="8"/>
      <c r="F66" s="10">
        <f>(C66-B66+E66-D66)-TIME(0,30,0)</f>
        <v>0.18749999999999997</v>
      </c>
    </row>
    <row r="67" spans="1:6" ht="19.5" customHeight="1" x14ac:dyDescent="0.25">
      <c r="A67" s="3">
        <v>42729</v>
      </c>
      <c r="B67" s="8"/>
      <c r="C67" s="8"/>
      <c r="D67" s="8"/>
      <c r="E67" s="8"/>
      <c r="F67" s="6"/>
    </row>
    <row r="68" spans="1:6" ht="19.5" customHeight="1" thickBot="1" x14ac:dyDescent="0.3">
      <c r="A68" s="64" t="s">
        <v>3</v>
      </c>
      <c r="B68" s="65"/>
      <c r="C68" s="65"/>
      <c r="D68" s="65"/>
      <c r="E68" s="66"/>
      <c r="F68" s="15">
        <f>SUM(F61:F67)</f>
        <v>1.5625</v>
      </c>
    </row>
    <row r="69" spans="1:6" ht="19.5" customHeight="1" thickBot="1" x14ac:dyDescent="0.3">
      <c r="A69" s="3">
        <v>42730</v>
      </c>
      <c r="B69" s="7"/>
      <c r="C69" s="7"/>
      <c r="D69" s="7"/>
      <c r="E69" s="7"/>
      <c r="F69" s="4"/>
    </row>
    <row r="70" spans="1:6" ht="19.5" customHeight="1" thickBot="1" x14ac:dyDescent="0.3">
      <c r="A70" s="3">
        <v>42731</v>
      </c>
      <c r="B70" s="8">
        <v>0.375</v>
      </c>
      <c r="C70" s="8">
        <v>0.61458333333333337</v>
      </c>
      <c r="D70" s="8">
        <v>0.77083333333333337</v>
      </c>
      <c r="E70" s="8">
        <v>0.94791666666666663</v>
      </c>
      <c r="F70" s="10">
        <f t="shared" ref="F70:F74" si="9">(C70-B70+E70-D70)-TIME(1,0,0)</f>
        <v>0.37499999999999994</v>
      </c>
    </row>
    <row r="71" spans="1:6" ht="19.5" customHeight="1" thickBot="1" x14ac:dyDescent="0.3">
      <c r="A71" s="3">
        <v>42732</v>
      </c>
      <c r="B71" s="8">
        <v>0.41666666666666669</v>
      </c>
      <c r="C71" s="8">
        <v>0.58333333333333337</v>
      </c>
      <c r="D71" s="8">
        <v>0.77083333333333337</v>
      </c>
      <c r="E71" s="8">
        <v>0.91666666666666663</v>
      </c>
      <c r="F71" s="10">
        <f t="shared" si="9"/>
        <v>0.2708333333333332</v>
      </c>
    </row>
    <row r="72" spans="1:6" ht="19.5" customHeight="1" thickBot="1" x14ac:dyDescent="0.3">
      <c r="A72" s="3">
        <v>42733</v>
      </c>
      <c r="B72" s="8">
        <v>0.41666666666666669</v>
      </c>
      <c r="C72" s="8">
        <v>0.60416666666666663</v>
      </c>
      <c r="D72" s="8">
        <v>0.77083333333333337</v>
      </c>
      <c r="E72" s="8">
        <v>0.96875</v>
      </c>
      <c r="F72" s="10">
        <f t="shared" si="9"/>
        <v>0.34374999999999994</v>
      </c>
    </row>
    <row r="73" spans="1:6" ht="19.5" customHeight="1" thickBot="1" x14ac:dyDescent="0.3">
      <c r="A73" s="3">
        <v>42734</v>
      </c>
      <c r="B73" s="8">
        <v>0.41666666666666669</v>
      </c>
      <c r="C73" s="8">
        <v>0.58333333333333337</v>
      </c>
      <c r="D73" s="8">
        <v>0.75</v>
      </c>
      <c r="E73" s="8">
        <v>0.98958333333333337</v>
      </c>
      <c r="F73" s="10">
        <f t="shared" si="9"/>
        <v>0.36458333333333331</v>
      </c>
    </row>
    <row r="74" spans="1:6" ht="19.5" customHeight="1" x14ac:dyDescent="0.25">
      <c r="A74" s="3">
        <v>42735</v>
      </c>
      <c r="B74" s="8">
        <v>0.39583333333333331</v>
      </c>
      <c r="C74" s="8">
        <v>0.63541666666666663</v>
      </c>
      <c r="D74" s="8"/>
      <c r="E74" s="8"/>
      <c r="F74" s="10">
        <f t="shared" si="9"/>
        <v>0.19791666666666666</v>
      </c>
    </row>
    <row r="75" spans="1:6" ht="19.5" customHeight="1" thickBot="1" x14ac:dyDescent="0.3">
      <c r="A75" s="64" t="s">
        <v>3</v>
      </c>
      <c r="B75" s="65"/>
      <c r="C75" s="65"/>
      <c r="D75" s="65"/>
      <c r="E75" s="66"/>
      <c r="F75" s="15">
        <f>SUM(F70:F74)</f>
        <v>1.552083333333333</v>
      </c>
    </row>
    <row r="76" spans="1:6" ht="19.5" customHeight="1" thickBot="1" x14ac:dyDescent="0.3">
      <c r="A76" s="67" t="s">
        <v>4</v>
      </c>
      <c r="B76" s="68"/>
      <c r="C76" s="68"/>
      <c r="D76" s="68"/>
      <c r="E76" s="68"/>
      <c r="F76" s="11">
        <f>SUM(F44,F52,F60,F68,F75)</f>
        <v>8.1111111111111107</v>
      </c>
    </row>
  </sheetData>
  <mergeCells count="20">
    <mergeCell ref="A37:E37"/>
    <mergeCell ref="B1:C2"/>
    <mergeCell ref="D1:E2"/>
    <mergeCell ref="F1:F2"/>
    <mergeCell ref="A1:A2"/>
    <mergeCell ref="A24:E24"/>
    <mergeCell ref="A16:E16"/>
    <mergeCell ref="A8:E8"/>
    <mergeCell ref="A32:E32"/>
    <mergeCell ref="A36:E36"/>
    <mergeCell ref="A38:A39"/>
    <mergeCell ref="B38:C39"/>
    <mergeCell ref="D38:E39"/>
    <mergeCell ref="F38:F39"/>
    <mergeCell ref="A44:E44"/>
    <mergeCell ref="A52:E52"/>
    <mergeCell ref="A60:E60"/>
    <mergeCell ref="A68:E68"/>
    <mergeCell ref="A75:E75"/>
    <mergeCell ref="A76:E76"/>
  </mergeCells>
  <pageMargins left="0.25" right="0.25" top="0.75" bottom="0.75" header="0.3" footer="0.3"/>
  <pageSetup paperSize="9" orientation="portrait" r:id="rId1"/>
  <headerFooter>
    <oddHeader>&amp;CHeure réalisées Thomas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87"/>
  <sheetViews>
    <sheetView showWhiteSpace="0" topLeftCell="H129" zoomScaleNormal="100" zoomScalePageLayoutView="90" workbookViewId="0">
      <selection activeCell="R71" sqref="R71"/>
    </sheetView>
  </sheetViews>
  <sheetFormatPr baseColWidth="10" defaultColWidth="11.33203125" defaultRowHeight="13.8" x14ac:dyDescent="0.25"/>
  <cols>
    <col min="1" max="1" width="26.33203125" customWidth="1"/>
    <col min="2" max="6" width="12.44140625" customWidth="1"/>
    <col min="7" max="7" width="26.33203125" customWidth="1"/>
    <col min="8" max="12" width="12.44140625" customWidth="1"/>
    <col min="13" max="13" width="26.33203125" customWidth="1"/>
    <col min="14" max="18" width="12.44140625" customWidth="1"/>
    <col min="19" max="19" width="26.33203125" customWidth="1"/>
    <col min="20" max="24" width="12.44140625" customWidth="1"/>
  </cols>
  <sheetData>
    <row r="1" spans="1:24" ht="14.4" thickBot="1" x14ac:dyDescent="0.3">
      <c r="G1" s="86">
        <v>42736</v>
      </c>
      <c r="H1" s="87"/>
      <c r="I1" s="87"/>
      <c r="J1" s="87"/>
      <c r="K1" s="87"/>
      <c r="L1" s="88"/>
      <c r="M1" s="86">
        <v>42767</v>
      </c>
      <c r="N1" s="87"/>
      <c r="O1" s="87"/>
      <c r="P1" s="87"/>
      <c r="Q1" s="87"/>
      <c r="R1" s="88"/>
      <c r="S1" s="86">
        <v>42795</v>
      </c>
      <c r="T1" s="87"/>
      <c r="U1" s="87"/>
      <c r="V1" s="87"/>
      <c r="W1" s="87"/>
      <c r="X1" s="88"/>
    </row>
    <row r="2" spans="1:24" ht="19.5" customHeight="1" thickBot="1" x14ac:dyDescent="0.3">
      <c r="A2" s="69"/>
      <c r="B2" s="71" t="s">
        <v>0</v>
      </c>
      <c r="C2" s="71"/>
      <c r="D2" s="71" t="s">
        <v>1</v>
      </c>
      <c r="E2" s="71"/>
      <c r="F2" s="71" t="s">
        <v>2</v>
      </c>
      <c r="G2" s="3">
        <v>42737</v>
      </c>
      <c r="H2" s="7"/>
      <c r="I2" s="7"/>
      <c r="J2" s="7"/>
      <c r="K2" s="7"/>
      <c r="L2" s="4"/>
      <c r="M2" s="3"/>
      <c r="N2" s="7"/>
      <c r="O2" s="7"/>
      <c r="P2" s="7"/>
      <c r="Q2" s="7"/>
      <c r="R2" s="4"/>
      <c r="S2" s="3"/>
      <c r="T2" s="7"/>
      <c r="U2" s="7"/>
      <c r="V2" s="7"/>
      <c r="W2" s="7"/>
      <c r="X2" s="4"/>
    </row>
    <row r="3" spans="1:24" ht="19.5" customHeight="1" thickBot="1" x14ac:dyDescent="0.3">
      <c r="A3" s="82"/>
      <c r="B3" s="81"/>
      <c r="C3" s="81"/>
      <c r="D3" s="81"/>
      <c r="E3" s="81"/>
      <c r="F3" s="81"/>
      <c r="G3" s="3">
        <v>42738</v>
      </c>
      <c r="H3" s="8">
        <v>0.375</v>
      </c>
      <c r="I3" s="8">
        <v>0.55208333333333337</v>
      </c>
      <c r="J3" s="8">
        <v>0.75</v>
      </c>
      <c r="K3" s="8">
        <v>0.91666666666666663</v>
      </c>
      <c r="L3" s="10">
        <f t="shared" ref="L3:L7" si="0">(I3-H3+K3-J3)-TIME(1,0,0)</f>
        <v>0.30208333333333331</v>
      </c>
      <c r="M3" s="3"/>
      <c r="N3" s="8"/>
      <c r="O3" s="8"/>
      <c r="P3" s="8"/>
      <c r="Q3" s="8"/>
      <c r="R3" s="10"/>
      <c r="S3" s="3"/>
      <c r="T3" s="8"/>
      <c r="U3" s="8"/>
      <c r="V3" s="8"/>
      <c r="W3" s="8"/>
      <c r="X3" s="10"/>
    </row>
    <row r="4" spans="1:24" ht="19.5" customHeight="1" thickBot="1" x14ac:dyDescent="0.3">
      <c r="A4" s="3">
        <v>42737</v>
      </c>
      <c r="B4" s="7">
        <v>0.375</v>
      </c>
      <c r="C4" s="7"/>
      <c r="D4" s="7"/>
      <c r="E4" s="7"/>
      <c r="F4" s="23">
        <f>(C4-B4+E4-D4)</f>
        <v>-0.375</v>
      </c>
      <c r="G4" s="3">
        <v>42739</v>
      </c>
      <c r="H4" s="8">
        <v>0.39583333333333331</v>
      </c>
      <c r="I4" s="8">
        <v>0.5625</v>
      </c>
      <c r="J4" s="8">
        <v>0.75</v>
      </c>
      <c r="K4" s="8">
        <v>0.91666666666666663</v>
      </c>
      <c r="L4" s="10">
        <f t="shared" si="0"/>
        <v>0.29166666666666657</v>
      </c>
      <c r="M4" s="3">
        <v>42767</v>
      </c>
      <c r="N4" s="8"/>
      <c r="O4" s="8"/>
      <c r="P4" s="8"/>
      <c r="Q4" s="8"/>
      <c r="R4" s="10">
        <f>(O4-N4+Q4-P4)-TIME(1,0,0)</f>
        <v>-4.1666666666666664E-2</v>
      </c>
      <c r="S4" s="3">
        <v>42795</v>
      </c>
      <c r="T4" s="8">
        <v>0.41666666666666669</v>
      </c>
      <c r="U4" s="8">
        <v>0.58333333333333337</v>
      </c>
      <c r="V4" s="8">
        <v>0.75</v>
      </c>
      <c r="W4" s="8">
        <v>0.89583333333333337</v>
      </c>
      <c r="X4" s="10">
        <f>(U4-T4+W4-V4)-TIME(1,0,0)</f>
        <v>0.27083333333333331</v>
      </c>
    </row>
    <row r="5" spans="1:24" ht="19.5" customHeight="1" thickBot="1" x14ac:dyDescent="0.3">
      <c r="A5" s="12">
        <v>42738</v>
      </c>
      <c r="B5" s="8"/>
      <c r="C5" s="8"/>
      <c r="D5" s="8"/>
      <c r="E5" s="8"/>
      <c r="F5" s="24">
        <f>(C5-B5+E5-D5)</f>
        <v>0</v>
      </c>
      <c r="G5" s="3">
        <v>42740</v>
      </c>
      <c r="H5" s="8">
        <v>0.39583333333333331</v>
      </c>
      <c r="I5" s="8">
        <v>0.55208333333333337</v>
      </c>
      <c r="J5" s="8">
        <v>0.75</v>
      </c>
      <c r="K5" s="8">
        <v>0.875</v>
      </c>
      <c r="L5" s="10">
        <f t="shared" si="0"/>
        <v>0.23958333333333334</v>
      </c>
      <c r="M5" s="3">
        <v>42768</v>
      </c>
      <c r="N5" s="8"/>
      <c r="O5" s="8"/>
      <c r="P5" s="8"/>
      <c r="Q5" s="8"/>
      <c r="R5" s="10">
        <f>(O5-N5+Q5-P5)-TIME(1,0,0)</f>
        <v>-4.1666666666666664E-2</v>
      </c>
      <c r="S5" s="3">
        <v>42796</v>
      </c>
      <c r="T5" s="8">
        <v>0.41666666666666669</v>
      </c>
      <c r="U5" s="8">
        <v>0.60416666666666663</v>
      </c>
      <c r="V5" s="8">
        <v>0.77083333333333337</v>
      </c>
      <c r="W5" s="8">
        <v>0.92708333333333337</v>
      </c>
      <c r="X5" s="10">
        <f>(U5-T5+W5-V5)-TIME(1,0,0)</f>
        <v>0.3020833333333332</v>
      </c>
    </row>
    <row r="6" spans="1:24" ht="19.5" customHeight="1" thickBot="1" x14ac:dyDescent="0.3">
      <c r="A6" s="12">
        <v>42739</v>
      </c>
      <c r="B6" s="8"/>
      <c r="C6" s="8"/>
      <c r="D6" s="8"/>
      <c r="E6" s="8"/>
      <c r="F6" s="24">
        <f>(C6-B6+E6-D6)</f>
        <v>0</v>
      </c>
      <c r="G6" s="3">
        <v>42741</v>
      </c>
      <c r="H6" s="8">
        <v>0.39583333333333331</v>
      </c>
      <c r="I6" s="8">
        <v>0.5625</v>
      </c>
      <c r="J6" s="8"/>
      <c r="K6" s="8"/>
      <c r="L6" s="10">
        <f t="shared" si="0"/>
        <v>0.12500000000000003</v>
      </c>
      <c r="M6" s="3">
        <v>42769</v>
      </c>
      <c r="N6" s="8"/>
      <c r="O6" s="8"/>
      <c r="P6" s="8"/>
      <c r="Q6" s="8"/>
      <c r="R6" s="10">
        <f>(O6-N6+Q6-P6)-TIME(1,0,0)</f>
        <v>-4.1666666666666664E-2</v>
      </c>
      <c r="S6" s="3">
        <v>42797</v>
      </c>
      <c r="T6" s="8">
        <v>0.41666666666666669</v>
      </c>
      <c r="U6" s="8">
        <v>0.63541666666666663</v>
      </c>
      <c r="V6" s="8">
        <v>0.75</v>
      </c>
      <c r="W6" s="8">
        <v>0.95833333333333337</v>
      </c>
      <c r="X6" s="10">
        <f>(U6-T6+W6-V6)-TIME(1,0,0)</f>
        <v>0.38541666666666657</v>
      </c>
    </row>
    <row r="7" spans="1:24" ht="19.5" customHeight="1" thickBot="1" x14ac:dyDescent="0.3">
      <c r="A7" s="12">
        <v>42740</v>
      </c>
      <c r="B7" s="8"/>
      <c r="C7" s="8"/>
      <c r="D7" s="8"/>
      <c r="E7" s="8"/>
      <c r="F7" s="24"/>
      <c r="G7" s="3">
        <v>42742</v>
      </c>
      <c r="H7" s="8">
        <v>0.39583333333333331</v>
      </c>
      <c r="I7" s="8">
        <v>0.64583333333333337</v>
      </c>
      <c r="J7" s="8">
        <v>0.75</v>
      </c>
      <c r="K7" s="8">
        <v>0.94791666666666663</v>
      </c>
      <c r="L7" s="10">
        <f t="shared" si="0"/>
        <v>0.40625000000000006</v>
      </c>
      <c r="M7" s="3">
        <v>42770</v>
      </c>
      <c r="N7" s="8"/>
      <c r="O7" s="8"/>
      <c r="P7" s="8"/>
      <c r="Q7" s="8"/>
      <c r="R7" s="10">
        <f>(O7-N7+Q7-P7)-TIME(1,0,0)</f>
        <v>-4.1666666666666664E-2</v>
      </c>
      <c r="S7" s="3">
        <v>42798</v>
      </c>
      <c r="T7" s="8">
        <v>0.39583333333333331</v>
      </c>
      <c r="U7" s="8">
        <v>0.625</v>
      </c>
      <c r="V7" s="8">
        <v>0.8125</v>
      </c>
      <c r="W7" s="8">
        <v>0.96875</v>
      </c>
      <c r="X7" s="10">
        <f>(U7-T7+W7-V7)-TIME(0,30,0)</f>
        <v>0.36458333333333343</v>
      </c>
    </row>
    <row r="8" spans="1:24" ht="19.5" customHeight="1" x14ac:dyDescent="0.25">
      <c r="A8" s="12">
        <v>42741</v>
      </c>
      <c r="B8" s="8"/>
      <c r="C8" s="8"/>
      <c r="D8" s="8"/>
      <c r="E8" s="8"/>
      <c r="F8" s="24"/>
      <c r="G8" s="3">
        <v>42743</v>
      </c>
      <c r="H8" s="8"/>
      <c r="I8" s="8"/>
      <c r="J8" s="8"/>
      <c r="K8" s="8"/>
      <c r="L8" s="6"/>
      <c r="M8" s="3">
        <v>42771</v>
      </c>
      <c r="N8" s="8"/>
      <c r="O8" s="8"/>
      <c r="P8" s="8"/>
      <c r="Q8" s="8"/>
      <c r="R8" s="6"/>
      <c r="S8" s="3">
        <v>42799</v>
      </c>
      <c r="T8" s="8"/>
      <c r="U8" s="8"/>
      <c r="V8" s="8"/>
      <c r="W8" s="8"/>
      <c r="X8" s="6"/>
    </row>
    <row r="9" spans="1:24" ht="19.5" customHeight="1" thickBot="1" x14ac:dyDescent="0.3">
      <c r="A9" s="12">
        <v>42742</v>
      </c>
      <c r="B9" s="8"/>
      <c r="C9" s="8"/>
      <c r="D9" s="8"/>
      <c r="E9" s="8"/>
      <c r="F9" s="24"/>
      <c r="G9" s="64" t="s">
        <v>3</v>
      </c>
      <c r="H9" s="65"/>
      <c r="I9" s="65"/>
      <c r="J9" s="65"/>
      <c r="K9" s="66"/>
      <c r="L9" s="15">
        <f>SUM(L2:L8)</f>
        <v>1.3645833333333333</v>
      </c>
      <c r="M9" s="64" t="s">
        <v>3</v>
      </c>
      <c r="N9" s="65"/>
      <c r="O9" s="65"/>
      <c r="P9" s="65"/>
      <c r="Q9" s="66"/>
      <c r="R9" s="15">
        <f>SUM(R2:R8)</f>
        <v>-0.16666666666666666</v>
      </c>
      <c r="S9" s="64" t="s">
        <v>3</v>
      </c>
      <c r="T9" s="65"/>
      <c r="U9" s="65"/>
      <c r="V9" s="65"/>
      <c r="W9" s="66"/>
      <c r="X9" s="15">
        <f>SUM(X2:X8)</f>
        <v>1.3229166666666665</v>
      </c>
    </row>
    <row r="10" spans="1:24" ht="19.5" customHeight="1" thickBot="1" x14ac:dyDescent="0.3">
      <c r="A10" s="12">
        <v>42743</v>
      </c>
      <c r="B10" s="17"/>
      <c r="C10" s="17"/>
      <c r="D10" s="17"/>
      <c r="E10" s="17"/>
      <c r="F10" s="25"/>
      <c r="G10" s="3">
        <v>42744</v>
      </c>
      <c r="H10" s="7"/>
      <c r="I10" s="7"/>
      <c r="J10" s="7"/>
      <c r="K10" s="7"/>
      <c r="L10" s="4"/>
      <c r="M10" s="3">
        <v>42772</v>
      </c>
      <c r="N10" s="7"/>
      <c r="O10" s="7"/>
      <c r="P10" s="7"/>
      <c r="Q10" s="7"/>
      <c r="R10" s="4"/>
      <c r="S10" s="3">
        <v>42800</v>
      </c>
      <c r="T10" s="7"/>
      <c r="U10" s="7"/>
      <c r="V10" s="7"/>
      <c r="W10" s="7"/>
      <c r="X10" s="4"/>
    </row>
    <row r="11" spans="1:24" ht="19.5" customHeight="1" thickBot="1" x14ac:dyDescent="0.3">
      <c r="A11" s="64" t="s">
        <v>3</v>
      </c>
      <c r="B11" s="65"/>
      <c r="C11" s="65"/>
      <c r="D11" s="65"/>
      <c r="E11" s="66"/>
      <c r="F11" s="26">
        <f>SUM(F4:F6)</f>
        <v>-0.375</v>
      </c>
      <c r="G11" s="3">
        <v>42745</v>
      </c>
      <c r="H11" s="8">
        <v>0.375</v>
      </c>
      <c r="I11" s="8">
        <v>0.625</v>
      </c>
      <c r="J11" s="8"/>
      <c r="K11" s="8"/>
      <c r="L11" s="10">
        <f>(I11-H11+K11-J11)-TIME(0,30,0)</f>
        <v>0.22916666666666666</v>
      </c>
      <c r="M11" s="3">
        <v>42773</v>
      </c>
      <c r="N11" s="78" t="s">
        <v>5</v>
      </c>
      <c r="O11" s="79"/>
      <c r="P11" s="79"/>
      <c r="Q11" s="80"/>
      <c r="R11" s="10">
        <v>0.3263888888888889</v>
      </c>
      <c r="S11" s="3">
        <v>42801</v>
      </c>
      <c r="T11" s="8">
        <v>0.39583333333333331</v>
      </c>
      <c r="U11" s="8">
        <v>0.58333333333333337</v>
      </c>
      <c r="V11" s="8">
        <v>0.75</v>
      </c>
      <c r="W11" s="8">
        <v>0.9375</v>
      </c>
      <c r="X11" s="10">
        <f>(U11-T11+W11-V11)-TIME(1,0,0)</f>
        <v>0.33333333333333331</v>
      </c>
    </row>
    <row r="12" spans="1:24" ht="19.5" customHeight="1" thickBot="1" x14ac:dyDescent="0.3">
      <c r="A12" s="3">
        <v>42744</v>
      </c>
      <c r="B12" s="7"/>
      <c r="C12" s="7"/>
      <c r="D12" s="7"/>
      <c r="E12" s="7"/>
      <c r="F12" s="27"/>
      <c r="G12" s="3">
        <v>42746</v>
      </c>
      <c r="H12" s="8">
        <v>0.39583333333333331</v>
      </c>
      <c r="I12" s="8">
        <v>0.60416666666666663</v>
      </c>
      <c r="J12" s="8">
        <v>0.75</v>
      </c>
      <c r="K12" s="8">
        <v>0.89583333333333337</v>
      </c>
      <c r="L12" s="10">
        <f t="shared" ref="L12:L14" si="1">(I12-H12+K12-J12)-TIME(1,0,0)</f>
        <v>0.31250000000000006</v>
      </c>
      <c r="M12" s="3">
        <v>42774</v>
      </c>
      <c r="N12" s="8">
        <v>0.41666666666666669</v>
      </c>
      <c r="O12" s="8">
        <v>0.58333333333333337</v>
      </c>
      <c r="P12" s="8">
        <v>0.75</v>
      </c>
      <c r="Q12" s="8">
        <v>0.96875</v>
      </c>
      <c r="R12" s="10">
        <f>(O12-N12+Q12-P12)-TIME(1,0,0)</f>
        <v>0.34375000000000006</v>
      </c>
      <c r="S12" s="3">
        <v>42802</v>
      </c>
      <c r="T12" s="8">
        <v>0.39583333333333331</v>
      </c>
      <c r="U12" s="8">
        <v>0.60416666666666663</v>
      </c>
      <c r="V12" s="8"/>
      <c r="W12" s="8"/>
      <c r="X12" s="10">
        <f>(U12-T12+W12-V12)-TIME(0,30,0)</f>
        <v>0.18749999999999997</v>
      </c>
    </row>
    <row r="13" spans="1:24" ht="19.5" customHeight="1" thickBot="1" x14ac:dyDescent="0.3">
      <c r="A13" s="3">
        <v>42745</v>
      </c>
      <c r="B13" s="8"/>
      <c r="C13" s="8"/>
      <c r="D13" s="8"/>
      <c r="E13" s="8"/>
      <c r="F13" s="24">
        <f>(C13-B13+E13-D13)</f>
        <v>0</v>
      </c>
      <c r="G13" s="3">
        <v>42747</v>
      </c>
      <c r="H13" s="8">
        <v>0.39583333333333331</v>
      </c>
      <c r="I13" s="8">
        <v>0.63541666666666663</v>
      </c>
      <c r="J13" s="8">
        <v>0.75</v>
      </c>
      <c r="K13" s="8">
        <v>0.97916666666666663</v>
      </c>
      <c r="L13" s="10">
        <f t="shared" si="1"/>
        <v>0.42708333333333331</v>
      </c>
      <c r="M13" s="3">
        <v>42775</v>
      </c>
      <c r="N13" s="8">
        <v>0.375</v>
      </c>
      <c r="O13" s="8">
        <v>0.57291666666666663</v>
      </c>
      <c r="P13" s="8">
        <v>0.75</v>
      </c>
      <c r="Q13" s="8">
        <v>0.9375</v>
      </c>
      <c r="R13" s="10">
        <f>(O13-N13+Q13-P13)-TIME(1,0,0)</f>
        <v>0.34374999999999983</v>
      </c>
      <c r="S13" s="3">
        <v>42803</v>
      </c>
      <c r="T13" s="8">
        <v>0.375</v>
      </c>
      <c r="U13" s="8">
        <v>0.58333333333333337</v>
      </c>
      <c r="V13" s="8">
        <v>0.75</v>
      </c>
      <c r="W13" s="8">
        <v>0.9375</v>
      </c>
      <c r="X13" s="10">
        <f>(U13-T13+W13-V13)-TIME(1,0,0)</f>
        <v>0.3541666666666668</v>
      </c>
    </row>
    <row r="14" spans="1:24" ht="19.5" customHeight="1" thickBot="1" x14ac:dyDescent="0.3">
      <c r="A14" s="3">
        <v>42746</v>
      </c>
      <c r="B14" s="8"/>
      <c r="C14" s="8"/>
      <c r="D14" s="8"/>
      <c r="E14" s="8"/>
      <c r="F14" s="24">
        <f t="shared" ref="F14:F15" si="2">(C14-B14+E14-D14)-TIME(1,0,0)</f>
        <v>-4.1666666666666664E-2</v>
      </c>
      <c r="G14" s="3">
        <v>42748</v>
      </c>
      <c r="H14" s="8">
        <v>0.39583333333333331</v>
      </c>
      <c r="I14" s="8">
        <v>0.60416666666666663</v>
      </c>
      <c r="J14" s="8">
        <v>0.77083333333333337</v>
      </c>
      <c r="K14" s="8">
        <v>0.92708333333333337</v>
      </c>
      <c r="L14" s="10">
        <f t="shared" si="1"/>
        <v>0.32291666666666669</v>
      </c>
      <c r="M14" s="3">
        <v>42776</v>
      </c>
      <c r="N14" s="8">
        <v>0.39583333333333331</v>
      </c>
      <c r="O14" s="8">
        <v>0.58333333333333337</v>
      </c>
      <c r="P14" s="8">
        <v>0.77083333333333337</v>
      </c>
      <c r="Q14" s="8">
        <v>0.9375</v>
      </c>
      <c r="R14" s="10">
        <f>(O14-N14+Q14-P14)-TIME(1,0,0)</f>
        <v>0.31249999999999994</v>
      </c>
      <c r="S14" s="3">
        <v>42804</v>
      </c>
      <c r="T14" s="8">
        <v>0.39583333333333331</v>
      </c>
      <c r="U14" s="8">
        <v>0.58333333333333337</v>
      </c>
      <c r="V14" s="8">
        <v>0.77083333333333337</v>
      </c>
      <c r="W14" s="8">
        <v>0.94791666666666663</v>
      </c>
      <c r="X14" s="10">
        <f>(U14-T14+W14-V14)-TIME(1,0,0)</f>
        <v>0.32291666666666669</v>
      </c>
    </row>
    <row r="15" spans="1:24" ht="19.5" customHeight="1" thickBot="1" x14ac:dyDescent="0.3">
      <c r="A15" s="3">
        <v>42747</v>
      </c>
      <c r="B15" s="8"/>
      <c r="C15" s="8"/>
      <c r="D15" s="8"/>
      <c r="E15" s="8"/>
      <c r="F15" s="24">
        <f t="shared" si="2"/>
        <v>-4.1666666666666664E-2</v>
      </c>
      <c r="G15" s="3">
        <v>42749</v>
      </c>
      <c r="H15" s="8">
        <v>0.39583333333333331</v>
      </c>
      <c r="I15" s="8">
        <v>0.63541666666666663</v>
      </c>
      <c r="J15" s="8">
        <v>0.83333333333333337</v>
      </c>
      <c r="K15" s="8">
        <v>1.0208333333333333</v>
      </c>
      <c r="L15" s="10">
        <f>(I15-H15+K15-J15)-TIME(0,30,0)</f>
        <v>0.40624999999999983</v>
      </c>
      <c r="M15" s="3">
        <v>42777</v>
      </c>
      <c r="N15" s="8">
        <v>0.39583333333333331</v>
      </c>
      <c r="O15" s="8">
        <v>0.625</v>
      </c>
      <c r="P15" s="8">
        <v>0.83333333333333337</v>
      </c>
      <c r="Q15" s="8">
        <v>0.97916666666666663</v>
      </c>
      <c r="R15" s="10">
        <f>(O15-N15+Q15-P15)-TIME(0,30,0)</f>
        <v>0.35416666666666657</v>
      </c>
      <c r="S15" s="3">
        <v>42805</v>
      </c>
      <c r="T15" s="8">
        <v>0.39583333333333331</v>
      </c>
      <c r="U15" s="8">
        <v>0.67708333333333337</v>
      </c>
      <c r="V15" s="8">
        <v>0.77083333333333337</v>
      </c>
      <c r="W15" s="8">
        <v>0.97916666666666663</v>
      </c>
      <c r="X15" s="10">
        <f>(U15-T15+W15-V15)-TIME(0,30,0)</f>
        <v>0.46875000000000006</v>
      </c>
    </row>
    <row r="16" spans="1:24" ht="19.5" customHeight="1" thickBot="1" x14ac:dyDescent="0.3">
      <c r="A16" s="3">
        <v>42748</v>
      </c>
      <c r="B16" s="8"/>
      <c r="C16" s="8"/>
      <c r="D16" s="8"/>
      <c r="E16" s="8"/>
      <c r="F16" s="24">
        <f>(C16-B16+E16-D16)-TIME(0,30,0)</f>
        <v>-2.0833333333333332E-2</v>
      </c>
      <c r="G16" s="3">
        <v>42750</v>
      </c>
      <c r="H16" s="8"/>
      <c r="I16" s="8"/>
      <c r="J16" s="8"/>
      <c r="K16" s="8"/>
      <c r="L16" s="6"/>
      <c r="M16" s="3">
        <v>42778</v>
      </c>
      <c r="N16" s="8"/>
      <c r="O16" s="8"/>
      <c r="P16" s="8"/>
      <c r="Q16" s="8"/>
      <c r="R16" s="6"/>
      <c r="S16" s="3">
        <v>42806</v>
      </c>
      <c r="T16" s="8"/>
      <c r="U16" s="8"/>
      <c r="V16" s="8"/>
      <c r="W16" s="8"/>
      <c r="X16" s="6"/>
    </row>
    <row r="17" spans="1:24" ht="19.5" customHeight="1" thickBot="1" x14ac:dyDescent="0.3">
      <c r="A17" s="3">
        <v>42749</v>
      </c>
      <c r="B17" s="8"/>
      <c r="C17" s="8"/>
      <c r="D17" s="8"/>
      <c r="E17" s="8"/>
      <c r="F17" s="24">
        <f t="shared" ref="F17" si="3">(C17-B17+E17-D17)-TIME(1,0,0)</f>
        <v>-4.1666666666666664E-2</v>
      </c>
      <c r="G17" s="75" t="s">
        <v>3</v>
      </c>
      <c r="H17" s="76"/>
      <c r="I17" s="76"/>
      <c r="J17" s="76"/>
      <c r="K17" s="77"/>
      <c r="L17" s="31">
        <f>SUM(L10:L16)</f>
        <v>1.6979166666666665</v>
      </c>
      <c r="M17" s="75" t="s">
        <v>3</v>
      </c>
      <c r="N17" s="76"/>
      <c r="O17" s="76"/>
      <c r="P17" s="76"/>
      <c r="Q17" s="77"/>
      <c r="R17" s="31">
        <f>SUM(R10:R16)</f>
        <v>1.6805555555555554</v>
      </c>
      <c r="S17" s="75" t="s">
        <v>3</v>
      </c>
      <c r="T17" s="76"/>
      <c r="U17" s="76"/>
      <c r="V17" s="76"/>
      <c r="W17" s="77"/>
      <c r="X17" s="31">
        <f>SUM(X10:X16)</f>
        <v>1.6666666666666667</v>
      </c>
    </row>
    <row r="18" spans="1:24" ht="19.5" customHeight="1" thickBot="1" x14ac:dyDescent="0.3">
      <c r="A18" s="3">
        <v>42750</v>
      </c>
      <c r="B18" s="8"/>
      <c r="C18" s="8"/>
      <c r="D18" s="8"/>
      <c r="E18" s="8"/>
      <c r="F18" s="25"/>
      <c r="G18" s="3">
        <v>42751</v>
      </c>
      <c r="H18" s="7"/>
      <c r="I18" s="7"/>
      <c r="J18" s="7"/>
      <c r="K18" s="7"/>
      <c r="L18" s="4"/>
      <c r="M18" s="3">
        <v>42779</v>
      </c>
      <c r="N18" s="7">
        <v>0.375</v>
      </c>
      <c r="O18" s="7">
        <v>0.52083333333333337</v>
      </c>
      <c r="P18" s="7"/>
      <c r="Q18" s="7"/>
      <c r="R18" s="4">
        <f>(O18-N18+Q18-P18)</f>
        <v>0.14583333333333337</v>
      </c>
      <c r="S18" s="3">
        <v>42807</v>
      </c>
      <c r="T18" s="7"/>
      <c r="U18" s="7"/>
      <c r="V18" s="7"/>
      <c r="W18" s="7"/>
      <c r="X18" s="4">
        <f>(U18-T18+W18-V18)</f>
        <v>0</v>
      </c>
    </row>
    <row r="19" spans="1:24" ht="19.5" customHeight="1" thickBot="1" x14ac:dyDescent="0.3">
      <c r="A19" s="64" t="s">
        <v>3</v>
      </c>
      <c r="B19" s="65"/>
      <c r="C19" s="65"/>
      <c r="D19" s="65"/>
      <c r="E19" s="66"/>
      <c r="F19" s="28">
        <f>SUM(F12:F18)</f>
        <v>-0.14583333333333331</v>
      </c>
      <c r="G19" s="3">
        <v>42752</v>
      </c>
      <c r="H19" s="8"/>
      <c r="I19" s="8"/>
      <c r="J19" s="8"/>
      <c r="K19" s="8"/>
      <c r="L19" s="10">
        <f t="shared" ref="L19:L23" si="4">(I19-H19+K19-J19)-TIME(1,0,0)</f>
        <v>-4.1666666666666664E-2</v>
      </c>
      <c r="M19" s="3">
        <v>42780</v>
      </c>
      <c r="N19" s="8">
        <v>0.375</v>
      </c>
      <c r="O19" s="8">
        <v>0.625</v>
      </c>
      <c r="P19" s="8">
        <v>0.75</v>
      </c>
      <c r="Q19" s="8">
        <v>0.96875</v>
      </c>
      <c r="R19" s="10">
        <f>(O19-N19+Q19-P19)-TIME(1,0,0)</f>
        <v>0.42708333333333331</v>
      </c>
      <c r="S19" s="3">
        <v>42808</v>
      </c>
      <c r="T19" s="8">
        <v>0.375</v>
      </c>
      <c r="U19" s="8">
        <v>0.58333333333333337</v>
      </c>
      <c r="V19" s="8"/>
      <c r="W19" s="8"/>
      <c r="X19" s="10">
        <f>(U19-T19+W19-V19)-TIME(1,0,0)</f>
        <v>0.16666666666666671</v>
      </c>
    </row>
    <row r="20" spans="1:24" ht="19.5" customHeight="1" thickBot="1" x14ac:dyDescent="0.3">
      <c r="A20" s="3">
        <v>42751</v>
      </c>
      <c r="B20" s="7"/>
      <c r="C20" s="7"/>
      <c r="D20" s="7"/>
      <c r="E20" s="7"/>
      <c r="F20" s="24"/>
      <c r="G20" s="3">
        <v>42753</v>
      </c>
      <c r="H20" s="8"/>
      <c r="I20" s="8"/>
      <c r="J20" s="8"/>
      <c r="K20" s="8"/>
      <c r="L20" s="10">
        <f t="shared" si="4"/>
        <v>-4.1666666666666664E-2</v>
      </c>
      <c r="M20" s="3">
        <v>42781</v>
      </c>
      <c r="N20" s="8">
        <v>0.41666666666666669</v>
      </c>
      <c r="O20" s="8">
        <v>0.58333333333333337</v>
      </c>
      <c r="P20" s="8">
        <v>0.75</v>
      </c>
      <c r="Q20" s="8">
        <v>0.95833333333333337</v>
      </c>
      <c r="R20" s="10">
        <f>(O20-N20+Q20-P20)-TIME(1,0,0)</f>
        <v>0.33333333333333331</v>
      </c>
      <c r="S20" s="3">
        <v>42809</v>
      </c>
      <c r="T20" s="8"/>
      <c r="U20" s="8"/>
      <c r="V20" s="8"/>
      <c r="W20" s="8"/>
      <c r="X20" s="10">
        <f>(U20-T20+W20-V20)-TIME(1,0,0)</f>
        <v>-4.1666666666666664E-2</v>
      </c>
    </row>
    <row r="21" spans="1:24" ht="19.5" customHeight="1" thickBot="1" x14ac:dyDescent="0.3">
      <c r="A21" s="3">
        <v>42752</v>
      </c>
      <c r="B21" s="8"/>
      <c r="C21" s="8"/>
      <c r="D21" s="8"/>
      <c r="E21" s="8"/>
      <c r="F21" s="24">
        <f t="shared" ref="F21:F25" si="5">(C21-B21+E21-D21)-TIME(1,0,0)</f>
        <v>-4.1666666666666664E-2</v>
      </c>
      <c r="G21" s="3">
        <v>42754</v>
      </c>
      <c r="H21" s="8"/>
      <c r="I21" s="8"/>
      <c r="J21" s="8"/>
      <c r="K21" s="8"/>
      <c r="L21" s="10">
        <f t="shared" si="4"/>
        <v>-4.1666666666666664E-2</v>
      </c>
      <c r="M21" s="3">
        <v>42782</v>
      </c>
      <c r="N21" s="8">
        <v>0.39583333333333331</v>
      </c>
      <c r="O21" s="8">
        <v>0.58333333333333337</v>
      </c>
      <c r="P21" s="8">
        <v>0.77083333333333337</v>
      </c>
      <c r="Q21" s="8">
        <v>0.91666666666666663</v>
      </c>
      <c r="R21" s="10">
        <f>(O21-N21+Q21-P21)-TIME(1,0,0)</f>
        <v>0.29166666666666669</v>
      </c>
      <c r="S21" s="3">
        <v>42810</v>
      </c>
      <c r="T21" s="8"/>
      <c r="U21" s="8"/>
      <c r="V21" s="8"/>
      <c r="W21" s="8"/>
      <c r="X21" s="10">
        <f>(U21-T21+W21-V21)-TIME(1,0,0)</f>
        <v>-4.1666666666666664E-2</v>
      </c>
    </row>
    <row r="22" spans="1:24" ht="19.5" customHeight="1" thickBot="1" x14ac:dyDescent="0.3">
      <c r="A22" s="3">
        <v>42753</v>
      </c>
      <c r="B22" s="8"/>
      <c r="C22" s="8"/>
      <c r="D22" s="8"/>
      <c r="E22" s="8"/>
      <c r="F22" s="24">
        <f t="shared" si="5"/>
        <v>-4.1666666666666664E-2</v>
      </c>
      <c r="G22" s="3">
        <v>42755</v>
      </c>
      <c r="H22" s="8"/>
      <c r="I22" s="8"/>
      <c r="J22" s="8"/>
      <c r="K22" s="8"/>
      <c r="L22" s="10">
        <f t="shared" si="4"/>
        <v>-4.1666666666666664E-2</v>
      </c>
      <c r="M22" s="3">
        <v>42783</v>
      </c>
      <c r="N22" s="8">
        <v>0.41666666666666669</v>
      </c>
      <c r="O22" s="8">
        <v>0.59375</v>
      </c>
      <c r="P22" s="8">
        <v>0.75</v>
      </c>
      <c r="Q22" s="8">
        <v>0.95833333333333337</v>
      </c>
      <c r="R22" s="10">
        <f>(O22-N22+Q22-P22)-TIME(1,0,0)</f>
        <v>0.34375000000000006</v>
      </c>
      <c r="S22" s="3">
        <v>42811</v>
      </c>
      <c r="T22" s="8"/>
      <c r="U22" s="8"/>
      <c r="V22" s="8"/>
      <c r="W22" s="8"/>
      <c r="X22" s="10">
        <f>(U22-T22+W22-V22)-TIME(1,0,0)</f>
        <v>-4.1666666666666664E-2</v>
      </c>
    </row>
    <row r="23" spans="1:24" ht="19.5" customHeight="1" thickBot="1" x14ac:dyDescent="0.3">
      <c r="A23" s="3">
        <v>42754</v>
      </c>
      <c r="B23" s="8"/>
      <c r="C23" s="8"/>
      <c r="D23" s="8"/>
      <c r="E23" s="8"/>
      <c r="F23" s="24">
        <f t="shared" si="5"/>
        <v>-4.1666666666666664E-2</v>
      </c>
      <c r="G23" s="3">
        <v>42756</v>
      </c>
      <c r="H23" s="8"/>
      <c r="I23" s="8"/>
      <c r="J23" s="8"/>
      <c r="K23" s="8"/>
      <c r="L23" s="10">
        <f t="shared" si="4"/>
        <v>-4.1666666666666664E-2</v>
      </c>
      <c r="M23" s="3">
        <v>42784</v>
      </c>
      <c r="N23" s="8">
        <v>0.41666666666666669</v>
      </c>
      <c r="O23" s="8">
        <v>0.63541666666666663</v>
      </c>
      <c r="P23" s="8">
        <v>0.83333333333333337</v>
      </c>
      <c r="Q23" s="8">
        <v>0.98958333333333337</v>
      </c>
      <c r="R23" s="10">
        <f>(O23-N23+Q23-P23)-TIME(0,30,0)</f>
        <v>0.35416666666666657</v>
      </c>
      <c r="S23" s="3">
        <v>42812</v>
      </c>
      <c r="T23" s="8"/>
      <c r="U23" s="8"/>
      <c r="V23" s="8"/>
      <c r="W23" s="8"/>
      <c r="X23" s="10">
        <f>(U23-T23+W23-V23)-TIME(0,30,0)</f>
        <v>-2.0833333333333332E-2</v>
      </c>
    </row>
    <row r="24" spans="1:24" ht="19.5" customHeight="1" thickBot="1" x14ac:dyDescent="0.3">
      <c r="A24" s="3">
        <v>42755</v>
      </c>
      <c r="B24" s="8"/>
      <c r="C24" s="8"/>
      <c r="D24" s="8"/>
      <c r="E24" s="8"/>
      <c r="F24" s="24">
        <f t="shared" si="5"/>
        <v>-4.1666666666666664E-2</v>
      </c>
      <c r="G24" s="3">
        <v>42757</v>
      </c>
      <c r="H24" s="8"/>
      <c r="I24" s="8"/>
      <c r="J24" s="8"/>
      <c r="K24" s="8"/>
      <c r="L24" s="6"/>
      <c r="M24" s="3">
        <v>42785</v>
      </c>
      <c r="N24" s="8"/>
      <c r="O24" s="8"/>
      <c r="P24" s="8"/>
      <c r="Q24" s="8"/>
      <c r="R24" s="6"/>
      <c r="S24" s="3">
        <v>42813</v>
      </c>
      <c r="T24" s="8"/>
      <c r="U24" s="8"/>
      <c r="V24" s="8"/>
      <c r="W24" s="8"/>
      <c r="X24" s="6"/>
    </row>
    <row r="25" spans="1:24" ht="19.5" customHeight="1" thickBot="1" x14ac:dyDescent="0.3">
      <c r="A25" s="3">
        <v>42756</v>
      </c>
      <c r="B25" s="8"/>
      <c r="C25" s="8"/>
      <c r="D25" s="8"/>
      <c r="E25" s="8"/>
      <c r="F25" s="24">
        <f t="shared" si="5"/>
        <v>-4.1666666666666664E-2</v>
      </c>
      <c r="G25" s="75" t="s">
        <v>3</v>
      </c>
      <c r="H25" s="76"/>
      <c r="I25" s="76"/>
      <c r="J25" s="76"/>
      <c r="K25" s="77"/>
      <c r="L25" s="31">
        <f>SUM(L18:L24)</f>
        <v>-0.20833333333333331</v>
      </c>
      <c r="M25" s="75" t="s">
        <v>3</v>
      </c>
      <c r="N25" s="76"/>
      <c r="O25" s="76"/>
      <c r="P25" s="76"/>
      <c r="Q25" s="77"/>
      <c r="R25" s="31">
        <f>SUM(R18:R24)</f>
        <v>1.8958333333333333</v>
      </c>
      <c r="S25" s="75" t="s">
        <v>3</v>
      </c>
      <c r="T25" s="76"/>
      <c r="U25" s="76"/>
      <c r="V25" s="76"/>
      <c r="W25" s="77"/>
      <c r="X25" s="31">
        <f>SUM(X18:X24)</f>
        <v>2.0833333333333402E-2</v>
      </c>
    </row>
    <row r="26" spans="1:24" ht="19.5" customHeight="1" thickBot="1" x14ac:dyDescent="0.3">
      <c r="A26" s="3">
        <v>42757</v>
      </c>
      <c r="B26" s="8"/>
      <c r="C26" s="8"/>
      <c r="D26" s="8"/>
      <c r="E26" s="8"/>
      <c r="F26" s="24"/>
      <c r="G26" s="3">
        <v>42758</v>
      </c>
      <c r="H26" s="7"/>
      <c r="I26" s="7"/>
      <c r="J26" s="7"/>
      <c r="K26" s="7"/>
      <c r="L26" s="4"/>
      <c r="M26" s="3">
        <v>42786</v>
      </c>
      <c r="N26" s="7"/>
      <c r="O26" s="7"/>
      <c r="P26" s="7"/>
      <c r="Q26" s="7"/>
      <c r="R26" s="4"/>
      <c r="S26" s="3">
        <v>42814</v>
      </c>
      <c r="T26" s="7"/>
      <c r="U26" s="7"/>
      <c r="V26" s="7"/>
      <c r="W26" s="7"/>
      <c r="X26" s="4"/>
    </row>
    <row r="27" spans="1:24" ht="19.5" customHeight="1" thickBot="1" x14ac:dyDescent="0.3">
      <c r="A27" s="64" t="s">
        <v>3</v>
      </c>
      <c r="B27" s="65"/>
      <c r="C27" s="65"/>
      <c r="D27" s="65"/>
      <c r="E27" s="66"/>
      <c r="F27" s="29">
        <f>SUM(F20:F26)</f>
        <v>-0.20833333333333331</v>
      </c>
      <c r="G27" s="3">
        <v>42759</v>
      </c>
      <c r="H27" s="8">
        <v>0.375</v>
      </c>
      <c r="I27" s="8">
        <v>0.61458333333333337</v>
      </c>
      <c r="J27" s="8"/>
      <c r="K27" s="8"/>
      <c r="L27" s="10">
        <f>(I27-H27+K27-J27)-TIME(0,30,0)</f>
        <v>0.21875000000000003</v>
      </c>
      <c r="M27" s="3">
        <v>42787</v>
      </c>
      <c r="N27" s="8">
        <v>0.39583333333333331</v>
      </c>
      <c r="O27" s="8">
        <v>0.5625</v>
      </c>
      <c r="P27" s="8">
        <v>0.75</v>
      </c>
      <c r="Q27" s="8">
        <v>0.95833333333333337</v>
      </c>
      <c r="R27" s="10">
        <f>(O27-N27+Q27-P27)-TIME(0,30,0)</f>
        <v>0.35416666666666669</v>
      </c>
      <c r="S27" s="3">
        <v>42815</v>
      </c>
      <c r="T27" s="8">
        <v>0.375</v>
      </c>
      <c r="U27" s="8">
        <v>0.58333333333333337</v>
      </c>
      <c r="V27" s="8"/>
      <c r="W27" s="8"/>
      <c r="X27" s="10">
        <f>(U27-T27+W27-V27)-TIME(0,30,0)</f>
        <v>0.18750000000000003</v>
      </c>
    </row>
    <row r="28" spans="1:24" ht="19.5" customHeight="1" thickBot="1" x14ac:dyDescent="0.3">
      <c r="A28" s="3">
        <v>42758</v>
      </c>
      <c r="B28" s="7"/>
      <c r="C28" s="7"/>
      <c r="D28" s="7"/>
      <c r="E28" s="7"/>
      <c r="F28" s="27"/>
      <c r="G28" s="3">
        <v>42760</v>
      </c>
      <c r="H28" s="8">
        <v>0.39583333333333331</v>
      </c>
      <c r="I28" s="8">
        <v>0.58333333333333337</v>
      </c>
      <c r="J28" s="8">
        <v>0.75</v>
      </c>
      <c r="K28" s="8">
        <v>0.92708333333333337</v>
      </c>
      <c r="L28" s="10">
        <f t="shared" ref="L28:L31" si="6">(I28-H28+K28-J28)-TIME(1,0,0)</f>
        <v>0.3229166666666668</v>
      </c>
      <c r="M28" s="3">
        <v>42788</v>
      </c>
      <c r="N28" s="8">
        <v>0.41666666666666669</v>
      </c>
      <c r="O28" s="8">
        <v>0.58333333333333337</v>
      </c>
      <c r="P28" s="8">
        <v>0.75</v>
      </c>
      <c r="Q28" s="8">
        <v>0.89583333333333337</v>
      </c>
      <c r="R28" s="10">
        <f>(O28-N28+Q28-P28)-TIME(1,0,0)</f>
        <v>0.27083333333333331</v>
      </c>
      <c r="S28" s="3">
        <v>42816</v>
      </c>
      <c r="T28" s="8">
        <v>0.41666666666666669</v>
      </c>
      <c r="U28" s="8">
        <v>0.58333333333333337</v>
      </c>
      <c r="V28" s="8">
        <v>0.75</v>
      </c>
      <c r="W28" s="8">
        <v>0.91666666666666663</v>
      </c>
      <c r="X28" s="10">
        <f>(U28-T28+W28-V28)-TIME(1,0,0)</f>
        <v>0.29166666666666657</v>
      </c>
    </row>
    <row r="29" spans="1:24" ht="19.5" customHeight="1" thickBot="1" x14ac:dyDescent="0.3">
      <c r="A29" s="3">
        <v>42759</v>
      </c>
      <c r="B29" s="8"/>
      <c r="C29" s="8"/>
      <c r="D29" s="8"/>
      <c r="E29" s="8"/>
      <c r="F29" s="24">
        <f t="shared" ref="F29:F33" si="7">(C29-B29+E29-D29)-TIME(1,0,0)</f>
        <v>-4.1666666666666664E-2</v>
      </c>
      <c r="G29" s="3">
        <v>42761</v>
      </c>
      <c r="H29" s="8">
        <v>0.375</v>
      </c>
      <c r="I29" s="8">
        <v>0.5625</v>
      </c>
      <c r="J29" s="8">
        <v>0.75</v>
      </c>
      <c r="K29" s="8">
        <v>0.86458333333333337</v>
      </c>
      <c r="L29" s="10">
        <f t="shared" si="6"/>
        <v>0.2604166666666668</v>
      </c>
      <c r="M29" s="3">
        <v>42789</v>
      </c>
      <c r="N29" s="8">
        <v>0.375</v>
      </c>
      <c r="O29" s="8">
        <v>0.57291666666666663</v>
      </c>
      <c r="P29" s="8">
        <v>0.75</v>
      </c>
      <c r="Q29" s="8">
        <v>0.91666666666666663</v>
      </c>
      <c r="R29" s="10">
        <f>(O29-N29+Q29-P29)-TIME(1,0,0)</f>
        <v>0.32291666666666657</v>
      </c>
      <c r="S29" s="3">
        <v>42817</v>
      </c>
      <c r="T29" s="8">
        <v>0.39583333333333331</v>
      </c>
      <c r="U29" s="8">
        <v>0.58333333333333337</v>
      </c>
      <c r="V29" s="8">
        <v>0.77083333333333337</v>
      </c>
      <c r="W29" s="8">
        <v>0.875</v>
      </c>
      <c r="X29" s="10">
        <f>(U29-T29+W29-V29)-TIME(1,0,0)</f>
        <v>0.24999999999999997</v>
      </c>
    </row>
    <row r="30" spans="1:24" ht="19.5" customHeight="1" thickBot="1" x14ac:dyDescent="0.3">
      <c r="A30" s="3">
        <v>42760</v>
      </c>
      <c r="B30" s="8"/>
      <c r="C30" s="8"/>
      <c r="D30" s="8"/>
      <c r="E30" s="8"/>
      <c r="F30" s="24">
        <f t="shared" si="7"/>
        <v>-4.1666666666666664E-2</v>
      </c>
      <c r="G30" s="3">
        <v>42762</v>
      </c>
      <c r="H30" s="8">
        <v>0.39583333333333331</v>
      </c>
      <c r="I30" s="8">
        <v>0.5625</v>
      </c>
      <c r="J30" s="8">
        <v>0.77083333333333337</v>
      </c>
      <c r="K30" s="8">
        <v>0.91666666666666663</v>
      </c>
      <c r="L30" s="10">
        <f t="shared" si="6"/>
        <v>0.2708333333333332</v>
      </c>
      <c r="M30" s="3">
        <v>42790</v>
      </c>
      <c r="N30" s="8">
        <v>0.39583333333333331</v>
      </c>
      <c r="O30" s="8">
        <v>0.58333333333333337</v>
      </c>
      <c r="P30" s="8">
        <v>0.77083333333333337</v>
      </c>
      <c r="Q30" s="8">
        <v>0.95833333333333337</v>
      </c>
      <c r="R30" s="10">
        <f>(O30-N30+Q30-P30)-TIME(1,0,0)</f>
        <v>0.33333333333333343</v>
      </c>
      <c r="S30" s="3">
        <v>42818</v>
      </c>
      <c r="T30" s="8">
        <v>0.41666666666666669</v>
      </c>
      <c r="U30" s="8">
        <v>0.59375</v>
      </c>
      <c r="V30" s="8">
        <v>0.75</v>
      </c>
      <c r="W30" s="8">
        <v>0.96875</v>
      </c>
      <c r="X30" s="10">
        <f>(U30-T30+W30-V30)-TIME(1,0,0)</f>
        <v>0.35416666666666657</v>
      </c>
    </row>
    <row r="31" spans="1:24" ht="19.5" customHeight="1" thickBot="1" x14ac:dyDescent="0.3">
      <c r="A31" s="3">
        <v>42761</v>
      </c>
      <c r="B31" s="8"/>
      <c r="C31" s="8"/>
      <c r="D31" s="8"/>
      <c r="E31" s="8"/>
      <c r="F31" s="24">
        <f t="shared" si="7"/>
        <v>-4.1666666666666664E-2</v>
      </c>
      <c r="G31" s="3">
        <v>42763</v>
      </c>
      <c r="H31" s="8">
        <v>0.39583333333333331</v>
      </c>
      <c r="I31" s="8">
        <v>0.58333333333333337</v>
      </c>
      <c r="J31" s="8">
        <v>0.77083333333333337</v>
      </c>
      <c r="K31" s="8">
        <v>0.97916666666666663</v>
      </c>
      <c r="L31" s="10">
        <f t="shared" si="6"/>
        <v>0.35416666666666669</v>
      </c>
      <c r="M31" s="3">
        <v>42791</v>
      </c>
      <c r="N31" s="8">
        <v>0.39583333333333331</v>
      </c>
      <c r="O31" s="8">
        <v>0.60416666666666663</v>
      </c>
      <c r="P31" s="8">
        <v>0.83333333333333337</v>
      </c>
      <c r="Q31" s="8">
        <v>0.97916666666666663</v>
      </c>
      <c r="R31" s="10">
        <f>(O31-N31+Q31-P31)-TIME(0,30,0)</f>
        <v>0.33333333333333331</v>
      </c>
      <c r="S31" s="3">
        <v>42819</v>
      </c>
      <c r="T31" s="8">
        <v>0.39583333333333331</v>
      </c>
      <c r="U31" s="8">
        <v>0.63541666666666663</v>
      </c>
      <c r="V31" s="8">
        <v>0.77083333333333337</v>
      </c>
      <c r="W31" s="8">
        <v>0.97916666666666663</v>
      </c>
      <c r="X31" s="10">
        <f>(U31-T31+W31-V31)-TIME(0,30,0)</f>
        <v>0.42708333333333331</v>
      </c>
    </row>
    <row r="32" spans="1:24" ht="19.5" customHeight="1" thickBot="1" x14ac:dyDescent="0.3">
      <c r="A32" s="3">
        <v>42762</v>
      </c>
      <c r="B32" s="8"/>
      <c r="C32" s="8"/>
      <c r="D32" s="8"/>
      <c r="E32" s="8"/>
      <c r="F32" s="24">
        <f t="shared" si="7"/>
        <v>-4.1666666666666664E-2</v>
      </c>
      <c r="G32" s="3">
        <v>42764</v>
      </c>
      <c r="H32" s="8"/>
      <c r="I32" s="8"/>
      <c r="J32" s="8"/>
      <c r="K32" s="8"/>
      <c r="L32" s="6"/>
      <c r="M32" s="3">
        <v>42792</v>
      </c>
      <c r="N32" s="8"/>
      <c r="O32" s="8"/>
      <c r="P32" s="8"/>
      <c r="Q32" s="8"/>
      <c r="R32" s="6"/>
      <c r="S32" s="3">
        <v>42820</v>
      </c>
      <c r="T32" s="8"/>
      <c r="U32" s="8"/>
      <c r="V32" s="8"/>
      <c r="W32" s="8"/>
      <c r="X32" s="6"/>
    </row>
    <row r="33" spans="1:24" ht="19.5" customHeight="1" thickBot="1" x14ac:dyDescent="0.3">
      <c r="A33" s="3">
        <v>42763</v>
      </c>
      <c r="B33" s="8"/>
      <c r="C33" s="8"/>
      <c r="D33" s="8"/>
      <c r="E33" s="8"/>
      <c r="F33" s="24">
        <f t="shared" si="7"/>
        <v>-4.1666666666666664E-2</v>
      </c>
      <c r="G33" s="75" t="s">
        <v>3</v>
      </c>
      <c r="H33" s="76"/>
      <c r="I33" s="76"/>
      <c r="J33" s="76"/>
      <c r="K33" s="77"/>
      <c r="L33" s="31">
        <f>SUM(L26:L32)</f>
        <v>1.4270833333333337</v>
      </c>
      <c r="M33" s="75" t="s">
        <v>3</v>
      </c>
      <c r="N33" s="76"/>
      <c r="O33" s="76"/>
      <c r="P33" s="76"/>
      <c r="Q33" s="77"/>
      <c r="R33" s="31">
        <f>SUM(R26:R32)</f>
        <v>1.6145833333333333</v>
      </c>
      <c r="S33" s="75" t="s">
        <v>3</v>
      </c>
      <c r="T33" s="76"/>
      <c r="U33" s="76"/>
      <c r="V33" s="76"/>
      <c r="W33" s="77"/>
      <c r="X33" s="31">
        <f>SUM(X26:X32)</f>
        <v>1.5104166666666665</v>
      </c>
    </row>
    <row r="34" spans="1:24" ht="19.5" customHeight="1" thickBot="1" x14ac:dyDescent="0.3">
      <c r="A34" s="3">
        <v>42764</v>
      </c>
      <c r="B34" s="8"/>
      <c r="C34" s="8"/>
      <c r="D34" s="8"/>
      <c r="E34" s="8"/>
      <c r="F34" s="25"/>
      <c r="G34" s="3">
        <v>42765</v>
      </c>
      <c r="H34" s="7"/>
      <c r="I34" s="7"/>
      <c r="J34" s="7"/>
      <c r="K34" s="7"/>
      <c r="L34" s="4"/>
      <c r="M34" s="3">
        <v>42793</v>
      </c>
      <c r="N34" s="7"/>
      <c r="O34" s="7"/>
      <c r="P34" s="7"/>
      <c r="Q34" s="7"/>
      <c r="R34" s="4"/>
      <c r="S34" s="3">
        <v>42821</v>
      </c>
      <c r="T34" s="7"/>
      <c r="U34" s="7"/>
      <c r="V34" s="7"/>
      <c r="W34" s="7"/>
      <c r="X34" s="4"/>
    </row>
    <row r="35" spans="1:24" ht="19.5" customHeight="1" thickBot="1" x14ac:dyDescent="0.3">
      <c r="A35" s="64" t="s">
        <v>3</v>
      </c>
      <c r="B35" s="65"/>
      <c r="C35" s="65"/>
      <c r="D35" s="65"/>
      <c r="E35" s="66"/>
      <c r="F35" s="29">
        <f>SUM(F28:F34)</f>
        <v>-0.20833333333333331</v>
      </c>
      <c r="G35" s="3">
        <v>42766</v>
      </c>
      <c r="H35" s="8"/>
      <c r="I35" s="8"/>
      <c r="J35" s="8"/>
      <c r="K35" s="8"/>
      <c r="L35" s="10">
        <f t="shared" ref="L35" si="8">(I35-H35+K35-J35)-TIME(1,0,0)</f>
        <v>-4.1666666666666664E-2</v>
      </c>
      <c r="M35" s="3">
        <v>42794</v>
      </c>
      <c r="N35" s="8">
        <v>0.375</v>
      </c>
      <c r="O35" s="8">
        <v>0.59375</v>
      </c>
      <c r="P35" s="8"/>
      <c r="Q35" s="8"/>
      <c r="R35" s="10">
        <f>(O35-N35+Q35-P35)-TIME(0,30,0)</f>
        <v>0.19791666666666666</v>
      </c>
      <c r="S35" s="3">
        <v>42822</v>
      </c>
      <c r="T35" s="8">
        <v>0.375</v>
      </c>
      <c r="U35" s="8">
        <v>0.60416666666666663</v>
      </c>
      <c r="V35" s="8"/>
      <c r="W35" s="8"/>
      <c r="X35" s="10">
        <f>(U35-T35+W35-V35)-TIME(0,30,0)</f>
        <v>0.20833333333333329</v>
      </c>
    </row>
    <row r="36" spans="1:24" ht="19.5" customHeight="1" thickBot="1" x14ac:dyDescent="0.3">
      <c r="A36" s="3">
        <v>42765</v>
      </c>
      <c r="B36" s="7"/>
      <c r="C36" s="7"/>
      <c r="D36" s="7"/>
      <c r="E36" s="7"/>
      <c r="F36" s="27"/>
      <c r="G36" s="3"/>
      <c r="H36" s="8"/>
      <c r="I36" s="8"/>
      <c r="J36" s="8"/>
      <c r="K36" s="8"/>
      <c r="L36" s="10"/>
      <c r="M36" s="3"/>
      <c r="N36" s="8"/>
      <c r="O36" s="8"/>
      <c r="P36" s="8"/>
      <c r="Q36" s="8"/>
      <c r="R36" s="10"/>
      <c r="S36" s="3">
        <v>42823</v>
      </c>
      <c r="T36" s="8">
        <v>0.41666666666666669</v>
      </c>
      <c r="U36" s="8">
        <v>0.61458333333333337</v>
      </c>
      <c r="V36" s="8">
        <v>0.75</v>
      </c>
      <c r="W36" s="8">
        <v>0.94791666666666663</v>
      </c>
      <c r="X36" s="10">
        <f>(U36-T36+W36-V36)-TIME(1,0,0)</f>
        <v>0.35416666666666657</v>
      </c>
    </row>
    <row r="37" spans="1:24" ht="19.5" customHeight="1" thickBot="1" x14ac:dyDescent="0.3">
      <c r="A37" s="3">
        <v>42766</v>
      </c>
      <c r="B37" s="8"/>
      <c r="C37" s="8"/>
      <c r="D37" s="8"/>
      <c r="E37" s="8"/>
      <c r="F37" s="24">
        <f t="shared" ref="F37" si="9">(C37-B37+E37-D37)-TIME(1,0,0)</f>
        <v>-4.1666666666666664E-2</v>
      </c>
      <c r="G37" s="3"/>
      <c r="H37" s="8"/>
      <c r="I37" s="8"/>
      <c r="J37" s="8"/>
      <c r="K37" s="8"/>
      <c r="L37" s="10"/>
      <c r="M37" s="3"/>
      <c r="N37" s="8"/>
      <c r="O37" s="8"/>
      <c r="P37" s="8"/>
      <c r="Q37" s="8"/>
      <c r="R37" s="10"/>
      <c r="S37" s="3">
        <v>42824</v>
      </c>
      <c r="T37" s="8">
        <v>0.375</v>
      </c>
      <c r="U37" s="8">
        <v>0.60416666666666663</v>
      </c>
      <c r="V37" s="8">
        <v>0.75</v>
      </c>
      <c r="W37" s="8">
        <v>0.97916666666666663</v>
      </c>
      <c r="X37" s="10">
        <f>(U37-T37+W37-V37)-TIME(1,0,0)</f>
        <v>0.41666666666666657</v>
      </c>
    </row>
    <row r="38" spans="1:24" ht="19.5" customHeight="1" thickBot="1" x14ac:dyDescent="0.3">
      <c r="A38" s="64" t="s">
        <v>3</v>
      </c>
      <c r="B38" s="65"/>
      <c r="C38" s="65"/>
      <c r="D38" s="65"/>
      <c r="E38" s="66"/>
      <c r="F38" s="29">
        <f>SUM(F37:F37)</f>
        <v>-4.1666666666666664E-2</v>
      </c>
      <c r="G38" s="3"/>
      <c r="H38" s="8"/>
      <c r="I38" s="8"/>
      <c r="J38" s="8"/>
      <c r="K38" s="8"/>
      <c r="L38" s="10"/>
      <c r="M38" s="3"/>
      <c r="N38" s="8"/>
      <c r="O38" s="8"/>
      <c r="P38" s="8"/>
      <c r="Q38" s="8"/>
      <c r="R38" s="10"/>
      <c r="S38" s="3">
        <v>42825</v>
      </c>
      <c r="T38" s="8">
        <v>0.39583333333333331</v>
      </c>
      <c r="U38" s="8">
        <v>0.5625</v>
      </c>
      <c r="V38" s="8">
        <v>0.77083333333333337</v>
      </c>
      <c r="W38" s="8">
        <v>0.9375</v>
      </c>
      <c r="X38" s="10">
        <f>(U38-T38+W38-V38)-TIME(1,0,0)</f>
        <v>0.29166666666666669</v>
      </c>
    </row>
    <row r="39" spans="1:24" ht="19.5" customHeight="1" thickBot="1" x14ac:dyDescent="0.3">
      <c r="A39" s="67" t="s">
        <v>4</v>
      </c>
      <c r="B39" s="68"/>
      <c r="C39" s="68"/>
      <c r="D39" s="68"/>
      <c r="E39" s="68"/>
      <c r="F39" s="30">
        <f>SUM(F11,F19,F27,F35,F38)</f>
        <v>-0.97916666666666641</v>
      </c>
      <c r="G39" s="3"/>
      <c r="H39" s="8"/>
      <c r="I39" s="8"/>
      <c r="J39" s="8"/>
      <c r="K39" s="8"/>
      <c r="L39" s="10"/>
      <c r="M39" s="3"/>
      <c r="N39" s="8"/>
      <c r="O39" s="8"/>
      <c r="P39" s="8"/>
      <c r="Q39" s="8"/>
      <c r="R39" s="10"/>
      <c r="S39" s="3"/>
      <c r="T39" s="8"/>
      <c r="U39" s="8"/>
      <c r="V39" s="8"/>
      <c r="W39" s="8"/>
      <c r="X39" s="10"/>
    </row>
    <row r="40" spans="1:24" ht="15.6" thickBot="1" x14ac:dyDescent="0.3">
      <c r="G40" s="75" t="s">
        <v>3</v>
      </c>
      <c r="H40" s="76"/>
      <c r="I40" s="76"/>
      <c r="J40" s="76"/>
      <c r="K40" s="77"/>
      <c r="L40" s="31">
        <f>SUM(L34:L39)</f>
        <v>-4.1666666666666664E-2</v>
      </c>
      <c r="M40" s="75" t="s">
        <v>3</v>
      </c>
      <c r="N40" s="76"/>
      <c r="O40" s="76"/>
      <c r="P40" s="76"/>
      <c r="Q40" s="77"/>
      <c r="R40" s="31">
        <f>SUM(R34:R39)</f>
        <v>0.19791666666666666</v>
      </c>
      <c r="S40" s="75" t="s">
        <v>3</v>
      </c>
      <c r="T40" s="76"/>
      <c r="U40" s="76"/>
      <c r="V40" s="76"/>
      <c r="W40" s="77"/>
      <c r="X40" s="31">
        <f>SUM(X34:X39)</f>
        <v>1.2708333333333333</v>
      </c>
    </row>
    <row r="41" spans="1:24" ht="15.6" thickBot="1" x14ac:dyDescent="0.3">
      <c r="G41" s="75" t="s">
        <v>4</v>
      </c>
      <c r="H41" s="76"/>
      <c r="I41" s="76"/>
      <c r="J41" s="76"/>
      <c r="K41" s="77"/>
      <c r="L41" s="31">
        <f>SUM(L9+L17+L25+L35+L33)</f>
        <v>4.2395833333333339</v>
      </c>
      <c r="M41" s="75" t="s">
        <v>4</v>
      </c>
      <c r="N41" s="76"/>
      <c r="O41" s="76"/>
      <c r="P41" s="76"/>
      <c r="Q41" s="77"/>
      <c r="R41" s="31">
        <f>SUM(R17,R25,R33,R9)+R35</f>
        <v>5.2222222222222214</v>
      </c>
      <c r="S41" s="75" t="s">
        <v>4</v>
      </c>
      <c r="T41" s="76"/>
      <c r="U41" s="76"/>
      <c r="V41" s="76"/>
      <c r="W41" s="77"/>
      <c r="X41" s="31">
        <f>X9+X17+X33+X40</f>
        <v>5.770833333333333</v>
      </c>
    </row>
    <row r="42" spans="1:24" ht="15" x14ac:dyDescent="0.25">
      <c r="G42" s="21"/>
      <c r="H42" s="21"/>
      <c r="I42" s="21"/>
      <c r="J42" s="21"/>
      <c r="K42" s="21"/>
      <c r="L42" s="22"/>
      <c r="M42" s="21"/>
      <c r="N42" s="21"/>
      <c r="O42" s="21"/>
      <c r="P42" s="21"/>
      <c r="Q42" s="21"/>
      <c r="R42" s="22"/>
      <c r="S42" s="21"/>
      <c r="T42" s="21"/>
      <c r="U42" s="21"/>
      <c r="V42" s="21"/>
      <c r="W42" s="21"/>
      <c r="X42" s="22"/>
    </row>
    <row r="43" spans="1:24" ht="15" x14ac:dyDescent="0.25">
      <c r="G43" s="21"/>
      <c r="H43" s="21"/>
      <c r="I43" s="21"/>
      <c r="J43" s="21"/>
      <c r="K43" s="21"/>
      <c r="L43" s="22"/>
      <c r="M43" s="21"/>
      <c r="N43" s="21"/>
      <c r="O43" s="21"/>
      <c r="P43" s="21"/>
      <c r="Q43" s="21"/>
      <c r="R43" s="22"/>
      <c r="S43" s="21"/>
      <c r="T43" s="21"/>
      <c r="U43" s="21"/>
      <c r="V43" s="21"/>
      <c r="W43" s="21"/>
      <c r="X43" s="22"/>
    </row>
    <row r="44" spans="1:24" ht="15.6" thickBot="1" x14ac:dyDescent="0.3">
      <c r="G44" s="21"/>
      <c r="H44" s="21"/>
      <c r="I44" s="21"/>
      <c r="J44" s="21"/>
      <c r="K44" s="21"/>
      <c r="L44" s="22"/>
      <c r="M44" s="21"/>
      <c r="N44" s="21"/>
      <c r="O44" s="21"/>
      <c r="P44" s="21"/>
      <c r="Q44" s="21"/>
      <c r="R44" s="22"/>
      <c r="S44" s="21"/>
      <c r="T44" s="21"/>
      <c r="U44" s="21"/>
      <c r="V44" s="21"/>
      <c r="W44" s="21"/>
      <c r="X44" s="22"/>
    </row>
    <row r="45" spans="1:24" ht="20.100000000000001" customHeight="1" thickBot="1" x14ac:dyDescent="0.3">
      <c r="A45" s="85">
        <v>42826</v>
      </c>
      <c r="B45" s="85"/>
      <c r="C45" s="85"/>
      <c r="D45" s="85"/>
      <c r="E45" s="85"/>
      <c r="F45" s="85"/>
      <c r="G45" s="85">
        <v>42856</v>
      </c>
      <c r="H45" s="85"/>
      <c r="I45" s="85"/>
      <c r="J45" s="85"/>
      <c r="K45" s="85"/>
      <c r="L45" s="85"/>
      <c r="M45" s="85">
        <v>42887</v>
      </c>
      <c r="N45" s="85"/>
      <c r="O45" s="85"/>
      <c r="P45" s="85"/>
      <c r="Q45" s="85"/>
      <c r="R45" s="85"/>
      <c r="S45" s="85">
        <v>42917</v>
      </c>
      <c r="T45" s="85"/>
      <c r="U45" s="85"/>
      <c r="V45" s="85"/>
      <c r="W45" s="85"/>
      <c r="X45" s="85"/>
    </row>
    <row r="46" spans="1:24" ht="20.100000000000001" customHeight="1" thickBot="1" x14ac:dyDescent="0.3">
      <c r="A46" s="3">
        <v>42826</v>
      </c>
      <c r="B46" s="7">
        <v>0.41666666666666669</v>
      </c>
      <c r="C46" s="7">
        <v>0.60416666666666663</v>
      </c>
      <c r="D46" s="7">
        <v>0.83333333333333337</v>
      </c>
      <c r="E46" s="7">
        <v>1.0104166666666667</v>
      </c>
      <c r="F46" s="10">
        <f>(C46-B46+E46-D46)-TIME(0,30,0)</f>
        <v>0.34375000000000006</v>
      </c>
      <c r="G46" s="3">
        <v>42856</v>
      </c>
      <c r="H46" s="7"/>
      <c r="I46" s="7"/>
      <c r="J46" s="7"/>
      <c r="K46" s="7"/>
      <c r="L46" s="10"/>
      <c r="M46" s="54"/>
      <c r="N46" s="54"/>
      <c r="O46" s="54"/>
      <c r="P46" s="54"/>
      <c r="Q46" s="54"/>
      <c r="R46" s="54"/>
      <c r="S46" s="45"/>
      <c r="T46" s="46"/>
      <c r="U46" s="46"/>
      <c r="V46" s="46"/>
      <c r="W46" s="46"/>
      <c r="X46" s="47"/>
    </row>
    <row r="47" spans="1:24" ht="20.100000000000001" customHeight="1" thickBot="1" x14ac:dyDescent="0.3">
      <c r="A47" s="3">
        <v>42829</v>
      </c>
      <c r="B47" s="8">
        <v>0.375</v>
      </c>
      <c r="C47" s="8">
        <v>0.61458333333333337</v>
      </c>
      <c r="D47" s="8"/>
      <c r="E47" s="8"/>
      <c r="F47" s="10">
        <f>(C47-B47+E47-D47)-TIME(0,30,0)</f>
        <v>0.21875000000000003</v>
      </c>
      <c r="G47" s="3">
        <v>42857</v>
      </c>
      <c r="H47" s="8">
        <v>0.35416666666666669</v>
      </c>
      <c r="I47" s="8">
        <v>0.59375</v>
      </c>
      <c r="J47" s="8"/>
      <c r="K47" s="8"/>
      <c r="L47" s="10">
        <f>(I47-H47+K47-J47)-TIME(0,30,0)</f>
        <v>0.21874999999999997</v>
      </c>
      <c r="M47" s="54"/>
      <c r="N47" s="54"/>
      <c r="O47" s="54"/>
      <c r="P47" s="54"/>
      <c r="Q47" s="54"/>
      <c r="R47" s="54"/>
      <c r="S47" s="45"/>
      <c r="T47" s="48"/>
      <c r="U47" s="48"/>
      <c r="V47" s="48"/>
      <c r="W47" s="48"/>
      <c r="X47" s="47"/>
    </row>
    <row r="48" spans="1:24" ht="20.100000000000001" customHeight="1" thickBot="1" x14ac:dyDescent="0.3">
      <c r="A48" s="3">
        <v>42830</v>
      </c>
      <c r="B48" s="8">
        <v>0.41666666666666669</v>
      </c>
      <c r="C48" s="8">
        <v>0.59375</v>
      </c>
      <c r="D48" s="8">
        <v>0.75</v>
      </c>
      <c r="E48" s="8">
        <v>0.98958333333333337</v>
      </c>
      <c r="F48" s="10">
        <f>(C48-B48+E48-D48)-TIME(1,0,0)</f>
        <v>0.37500000000000006</v>
      </c>
      <c r="G48" s="3">
        <v>42858</v>
      </c>
      <c r="H48" s="8">
        <v>0.41666666666666669</v>
      </c>
      <c r="I48" s="8">
        <v>0.5625</v>
      </c>
      <c r="J48" s="8">
        <v>0.75</v>
      </c>
      <c r="K48" s="8">
        <v>0.90625</v>
      </c>
      <c r="L48" s="10">
        <f t="shared" ref="L48:L50" si="10">(I48-H48+K48-J48)-TIME(1,0,0)</f>
        <v>0.26041666666666657</v>
      </c>
      <c r="M48" s="54"/>
      <c r="N48" s="54"/>
      <c r="O48" s="54"/>
      <c r="P48" s="54"/>
      <c r="Q48" s="54"/>
      <c r="R48" s="54"/>
      <c r="S48" s="45"/>
      <c r="T48" s="48"/>
      <c r="U48" s="48"/>
      <c r="V48" s="48"/>
      <c r="W48" s="48"/>
      <c r="X48" s="47"/>
    </row>
    <row r="49" spans="1:24" ht="20.100000000000001" customHeight="1" thickBot="1" x14ac:dyDescent="0.3">
      <c r="A49" s="3">
        <v>42831</v>
      </c>
      <c r="B49" s="8">
        <v>0.375</v>
      </c>
      <c r="C49" s="8">
        <v>0.60416666666666663</v>
      </c>
      <c r="D49" s="8">
        <v>0.77083333333333337</v>
      </c>
      <c r="E49" s="8">
        <v>0.90625</v>
      </c>
      <c r="F49" s="10">
        <f>(C49-B49+E49-D49)-TIME(1,0,0)</f>
        <v>0.32291666666666646</v>
      </c>
      <c r="G49" s="3">
        <v>42859</v>
      </c>
      <c r="H49" s="8">
        <v>0.375</v>
      </c>
      <c r="I49" s="8">
        <v>0.67708333333333337</v>
      </c>
      <c r="J49" s="8">
        <v>0.75</v>
      </c>
      <c r="K49" s="8">
        <v>0.91666666666666663</v>
      </c>
      <c r="L49" s="10">
        <f t="shared" si="10"/>
        <v>0.42708333333333331</v>
      </c>
      <c r="M49" s="3">
        <v>42887</v>
      </c>
      <c r="N49" s="7">
        <v>0.41666666666666669</v>
      </c>
      <c r="O49" s="7">
        <v>0.60416666666666663</v>
      </c>
      <c r="P49" s="7">
        <v>0.77083333333333337</v>
      </c>
      <c r="Q49" s="7">
        <v>0.95833333333333337</v>
      </c>
      <c r="R49" s="10">
        <f>(O49-N49+Q49-P49)-TIME(1,0,0)</f>
        <v>0.3333333333333332</v>
      </c>
      <c r="S49" s="45"/>
      <c r="T49" s="48"/>
      <c r="U49" s="48"/>
      <c r="V49" s="48"/>
      <c r="W49" s="48"/>
      <c r="X49" s="47"/>
    </row>
    <row r="50" spans="1:24" ht="20.100000000000001" customHeight="1" thickBot="1" x14ac:dyDescent="0.3">
      <c r="A50" s="3">
        <v>42832</v>
      </c>
      <c r="B50" s="8">
        <v>0.41666666666666669</v>
      </c>
      <c r="C50" s="8">
        <v>0.625</v>
      </c>
      <c r="D50" s="8">
        <v>0.75</v>
      </c>
      <c r="E50" s="8">
        <v>0.98958333333333337</v>
      </c>
      <c r="F50" s="10">
        <f>(C50-B50+E50-D50)-TIME(1,0,0)</f>
        <v>0.40625000000000006</v>
      </c>
      <c r="G50" s="3">
        <v>42860</v>
      </c>
      <c r="H50" s="8">
        <v>0.41666666666666669</v>
      </c>
      <c r="I50" s="8">
        <v>0.59375</v>
      </c>
      <c r="J50" s="8">
        <v>0.77083333333333337</v>
      </c>
      <c r="K50" s="8">
        <v>0.96875</v>
      </c>
      <c r="L50" s="10">
        <f t="shared" si="10"/>
        <v>0.3333333333333332</v>
      </c>
      <c r="M50" s="3">
        <v>42888</v>
      </c>
      <c r="N50" s="8">
        <v>0.41666666666666669</v>
      </c>
      <c r="O50" s="8">
        <v>0.60416666666666663</v>
      </c>
      <c r="P50" s="8">
        <v>0.75</v>
      </c>
      <c r="Q50" s="8">
        <v>0.98958333333333337</v>
      </c>
      <c r="R50" s="10">
        <f>(O50-N50+Q50-P50)-TIME(1,0,0)</f>
        <v>0.38541666666666657</v>
      </c>
      <c r="S50" s="45"/>
      <c r="T50" s="48"/>
      <c r="U50" s="48"/>
      <c r="V50" s="48"/>
      <c r="W50" s="48"/>
      <c r="X50" s="47"/>
    </row>
    <row r="51" spans="1:24" ht="20.100000000000001" customHeight="1" thickBot="1" x14ac:dyDescent="0.3">
      <c r="A51" s="3">
        <v>42833</v>
      </c>
      <c r="B51" s="8">
        <v>0.39583333333333331</v>
      </c>
      <c r="C51" s="8">
        <v>0.60416666666666663</v>
      </c>
      <c r="D51" s="8">
        <v>0.77083333333333337</v>
      </c>
      <c r="E51" s="8">
        <v>1</v>
      </c>
      <c r="F51" s="10">
        <f>(C51-B51+E51-D51)-TIME(0,30,0)</f>
        <v>0.41666666666666657</v>
      </c>
      <c r="G51" s="3">
        <v>42861</v>
      </c>
      <c r="H51" s="8">
        <v>0.41666666666666669</v>
      </c>
      <c r="I51" s="8">
        <v>0.64583333333333337</v>
      </c>
      <c r="J51" s="8">
        <v>0.83333333333333337</v>
      </c>
      <c r="K51" s="8">
        <v>1</v>
      </c>
      <c r="L51" s="10">
        <f>(I51-H51+K51-J51)-TIME(0,30,0)</f>
        <v>0.37500000000000006</v>
      </c>
      <c r="M51" s="3">
        <v>42889</v>
      </c>
      <c r="N51" s="8">
        <v>0.41666666666666669</v>
      </c>
      <c r="O51" s="8">
        <v>0.59375</v>
      </c>
      <c r="P51" s="8">
        <v>0.77083333333333337</v>
      </c>
      <c r="Q51" s="8">
        <v>0.91666666666666663</v>
      </c>
      <c r="R51" s="10">
        <f>(O51-N51+Q51-P51)-TIME(1,0,0)</f>
        <v>0.28124999999999994</v>
      </c>
      <c r="S51" s="3">
        <v>42917</v>
      </c>
      <c r="T51" s="8">
        <v>0.39583333333333331</v>
      </c>
      <c r="U51" s="8">
        <v>0.58333333333333337</v>
      </c>
      <c r="V51" s="8">
        <v>0.77083333333333337</v>
      </c>
      <c r="W51" s="8">
        <v>0.97916666666666663</v>
      </c>
      <c r="X51" s="10">
        <f>(U51-T51+W51-V51)-TIME(1,0,0)</f>
        <v>0.35416666666666669</v>
      </c>
    </row>
    <row r="52" spans="1:24" ht="20.100000000000001" customHeight="1" x14ac:dyDescent="0.25">
      <c r="A52" s="3">
        <v>42834</v>
      </c>
      <c r="B52" s="8"/>
      <c r="C52" s="8"/>
      <c r="D52" s="8"/>
      <c r="E52" s="8"/>
      <c r="F52" s="6"/>
      <c r="G52" s="3">
        <v>42862</v>
      </c>
      <c r="H52" s="8"/>
      <c r="I52" s="8"/>
      <c r="J52" s="8"/>
      <c r="K52" s="8"/>
      <c r="L52" s="6"/>
      <c r="M52" s="3">
        <v>42890</v>
      </c>
      <c r="N52" s="8"/>
      <c r="O52" s="8"/>
      <c r="P52" s="8"/>
      <c r="Q52" s="8"/>
      <c r="R52" s="10"/>
      <c r="S52" s="3">
        <v>42918</v>
      </c>
      <c r="T52" s="8"/>
      <c r="U52" s="8"/>
      <c r="V52" s="8"/>
      <c r="W52" s="8"/>
      <c r="X52" s="6"/>
    </row>
    <row r="53" spans="1:24" ht="20.100000000000001" customHeight="1" thickBot="1" x14ac:dyDescent="0.3">
      <c r="A53" s="75" t="s">
        <v>3</v>
      </c>
      <c r="B53" s="76"/>
      <c r="C53" s="76"/>
      <c r="D53" s="76"/>
      <c r="E53" s="77"/>
      <c r="F53" s="31">
        <f>SUM(F46:F52)</f>
        <v>2.0833333333333335</v>
      </c>
      <c r="G53" s="75" t="s">
        <v>3</v>
      </c>
      <c r="H53" s="76"/>
      <c r="I53" s="76"/>
      <c r="J53" s="76"/>
      <c r="K53" s="77"/>
      <c r="L53" s="31">
        <f>SUM(L46:L52)</f>
        <v>1.614583333333333</v>
      </c>
      <c r="M53" s="75" t="s">
        <v>3</v>
      </c>
      <c r="N53" s="76"/>
      <c r="O53" s="76"/>
      <c r="P53" s="76"/>
      <c r="Q53" s="77"/>
      <c r="R53" s="31">
        <f>SUM(R49:R52)</f>
        <v>0.99999999999999978</v>
      </c>
      <c r="S53" s="75" t="s">
        <v>3</v>
      </c>
      <c r="T53" s="76"/>
      <c r="U53" s="76"/>
      <c r="V53" s="76"/>
      <c r="W53" s="77"/>
      <c r="X53" s="31">
        <f>SUM(X46:X52)</f>
        <v>0.35416666666666669</v>
      </c>
    </row>
    <row r="54" spans="1:24" ht="20.100000000000001" customHeight="1" thickBot="1" x14ac:dyDescent="0.3">
      <c r="A54" s="3">
        <v>42835</v>
      </c>
      <c r="B54" s="7"/>
      <c r="C54" s="7"/>
      <c r="D54" s="7"/>
      <c r="E54" s="7"/>
      <c r="F54" s="4"/>
      <c r="G54" s="3">
        <v>42863</v>
      </c>
      <c r="H54" s="7"/>
      <c r="I54" s="7"/>
      <c r="J54" s="7"/>
      <c r="K54" s="7"/>
      <c r="L54" s="4"/>
      <c r="M54" s="3">
        <v>42891</v>
      </c>
      <c r="N54" s="7"/>
      <c r="O54" s="7"/>
      <c r="P54" s="7"/>
      <c r="Q54" s="7"/>
      <c r="R54" s="4"/>
      <c r="S54" s="3">
        <v>42919</v>
      </c>
      <c r="T54" s="7">
        <v>0.375</v>
      </c>
      <c r="U54" s="7">
        <v>0.60416666666666663</v>
      </c>
      <c r="V54" s="7"/>
      <c r="W54" s="7"/>
      <c r="X54" s="10">
        <f>(U54-T54+W54-V54)-TIME(0,30,0)</f>
        <v>0.20833333333333329</v>
      </c>
    </row>
    <row r="55" spans="1:24" ht="20.100000000000001" customHeight="1" thickBot="1" x14ac:dyDescent="0.3">
      <c r="A55" s="3">
        <v>42836</v>
      </c>
      <c r="B55" s="19">
        <v>0.33333333333333331</v>
      </c>
      <c r="C55" s="19">
        <v>0.58333333333333337</v>
      </c>
      <c r="D55" s="19">
        <v>0.75</v>
      </c>
      <c r="E55" s="19">
        <v>0.9375</v>
      </c>
      <c r="F55" s="10">
        <f>(C55-B55+E55-D55)-TIME(1,0,0)</f>
        <v>0.39583333333333331</v>
      </c>
      <c r="G55" s="3">
        <v>42864</v>
      </c>
      <c r="H55" s="19">
        <v>0.39583333333333331</v>
      </c>
      <c r="I55" s="19">
        <v>0.58333333333333337</v>
      </c>
      <c r="J55" s="19"/>
      <c r="K55" s="19"/>
      <c r="L55" s="10">
        <f>(I55-H55+K55-J55)-TIME(0,30,0)</f>
        <v>0.16666666666666671</v>
      </c>
      <c r="M55" s="3">
        <v>42892</v>
      </c>
      <c r="N55" s="19">
        <v>0.39583333333333331</v>
      </c>
      <c r="O55" s="19">
        <v>0.58333333333333337</v>
      </c>
      <c r="P55" s="19">
        <v>0.75</v>
      </c>
      <c r="Q55" s="19">
        <v>0.9375</v>
      </c>
      <c r="R55" s="10">
        <f t="shared" ref="R55" si="11">(O55-N55+Q55-P55)-TIME(1,0,0)</f>
        <v>0.33333333333333331</v>
      </c>
      <c r="S55" s="3">
        <v>42920</v>
      </c>
      <c r="T55" s="19">
        <v>0.375</v>
      </c>
      <c r="U55" s="19">
        <v>0.625</v>
      </c>
      <c r="V55" s="19">
        <v>0.75</v>
      </c>
      <c r="W55" s="19">
        <v>0.9375</v>
      </c>
      <c r="X55" s="10">
        <f t="shared" ref="X55" si="12">(U55-T55+W55-V55)-TIME(1,0,0)</f>
        <v>0.39583333333333331</v>
      </c>
    </row>
    <row r="56" spans="1:24" ht="20.100000000000001" customHeight="1" thickBot="1" x14ac:dyDescent="0.3">
      <c r="A56" s="3">
        <v>42837</v>
      </c>
      <c r="B56" s="8">
        <v>0.41666666666666669</v>
      </c>
      <c r="C56" s="8">
        <v>0.60416666666666663</v>
      </c>
      <c r="D56" s="8"/>
      <c r="E56" s="8"/>
      <c r="F56" s="10">
        <f>(C56-B56+E56-D56)-TIME(0,30,0)</f>
        <v>0.1666666666666666</v>
      </c>
      <c r="G56" s="3">
        <v>42865</v>
      </c>
      <c r="H56" s="8">
        <v>0.39583333333333331</v>
      </c>
      <c r="I56" s="8">
        <v>0.59375</v>
      </c>
      <c r="J56" s="8">
        <v>0.75</v>
      </c>
      <c r="K56" s="8">
        <v>0.97916666666666663</v>
      </c>
      <c r="L56" s="10">
        <f>(I56-H56+K56-J56)-TIME(1,0,0)</f>
        <v>0.38541666666666657</v>
      </c>
      <c r="M56" s="3">
        <v>42893</v>
      </c>
      <c r="N56" s="8"/>
      <c r="O56" s="8"/>
      <c r="P56" s="8">
        <v>0.75</v>
      </c>
      <c r="Q56" s="8">
        <v>0.95833333333333337</v>
      </c>
      <c r="R56" s="10">
        <f>(O56-N56+Q56-P56)-TIME(0,30,0)</f>
        <v>0.18750000000000003</v>
      </c>
      <c r="S56" s="3">
        <v>42921</v>
      </c>
      <c r="T56" s="8">
        <v>0.375</v>
      </c>
      <c r="U56" s="8">
        <v>0.59375</v>
      </c>
      <c r="V56" s="8">
        <v>0.75</v>
      </c>
      <c r="W56" s="8">
        <v>0.97916666666666663</v>
      </c>
      <c r="X56" s="10">
        <f>(U56-T56+W56-V56)-TIME(1,0,0)</f>
        <v>0.40624999999999983</v>
      </c>
    </row>
    <row r="57" spans="1:24" ht="20.100000000000001" customHeight="1" thickBot="1" x14ac:dyDescent="0.3">
      <c r="A57" s="3">
        <v>42838</v>
      </c>
      <c r="B57" s="8">
        <v>0.375</v>
      </c>
      <c r="C57" s="8">
        <v>0.60416666666666663</v>
      </c>
      <c r="D57" s="8">
        <v>0.77083333333333337</v>
      </c>
      <c r="E57" s="8">
        <v>0.97916666666666663</v>
      </c>
      <c r="F57" s="10">
        <f>(C57-B57+E57-D57)-TIME(1,0,0)</f>
        <v>0.3958333333333332</v>
      </c>
      <c r="G57" s="3">
        <v>42866</v>
      </c>
      <c r="H57" s="8">
        <v>0.375</v>
      </c>
      <c r="I57" s="8">
        <v>0.58333333333333337</v>
      </c>
      <c r="J57" s="8">
        <v>0.75</v>
      </c>
      <c r="K57" s="8">
        <v>0.89583333333333337</v>
      </c>
      <c r="L57" s="10">
        <f t="shared" ref="L57:L58" si="13">(I57-H57+K57-J57)-TIME(1,0,0)</f>
        <v>0.31250000000000006</v>
      </c>
      <c r="M57" s="3">
        <v>42894</v>
      </c>
      <c r="N57" s="8">
        <v>0.375</v>
      </c>
      <c r="O57" s="8">
        <v>0.66666666666666663</v>
      </c>
      <c r="P57" s="8">
        <v>0.75</v>
      </c>
      <c r="Q57" s="8">
        <v>0.92708333333333337</v>
      </c>
      <c r="R57" s="10">
        <f t="shared" ref="R57" si="14">(O57-N57+Q57-P57)-TIME(1,0,0)</f>
        <v>0.42708333333333331</v>
      </c>
      <c r="S57" s="3">
        <v>42922</v>
      </c>
      <c r="T57" s="8">
        <v>0.375</v>
      </c>
      <c r="U57" s="8">
        <v>0.60416666666666663</v>
      </c>
      <c r="V57" s="8"/>
      <c r="W57" s="8"/>
      <c r="X57" s="10">
        <f>(U57-T57+W57-V57)-TIME(0,30,0)</f>
        <v>0.20833333333333329</v>
      </c>
    </row>
    <row r="58" spans="1:24" ht="20.100000000000001" customHeight="1" thickBot="1" x14ac:dyDescent="0.3">
      <c r="A58" s="3">
        <v>42839</v>
      </c>
      <c r="B58" s="8">
        <v>0.41666666666666669</v>
      </c>
      <c r="C58" s="8">
        <v>0.60416666666666663</v>
      </c>
      <c r="D58" s="8">
        <v>0.75</v>
      </c>
      <c r="E58" s="8">
        <v>0.9375</v>
      </c>
      <c r="F58" s="10">
        <f>(C58-B58+E58-D58)-TIME(1,0,0)</f>
        <v>0.33333333333333331</v>
      </c>
      <c r="G58" s="3">
        <v>42867</v>
      </c>
      <c r="H58" s="8">
        <v>0.39583333333333331</v>
      </c>
      <c r="I58" s="8">
        <v>0.58333333333333337</v>
      </c>
      <c r="J58" s="8">
        <v>0.77083333333333337</v>
      </c>
      <c r="K58" s="8">
        <v>0.94791666666666663</v>
      </c>
      <c r="L58" s="10">
        <f t="shared" si="13"/>
        <v>0.32291666666666669</v>
      </c>
      <c r="M58" s="3">
        <v>42895</v>
      </c>
      <c r="N58" s="8">
        <v>0.39583333333333331</v>
      </c>
      <c r="O58" s="8">
        <v>0.58333333333333337</v>
      </c>
      <c r="P58" s="8">
        <v>0.77083333333333337</v>
      </c>
      <c r="Q58" s="8">
        <v>0.9375</v>
      </c>
      <c r="R58" s="10">
        <f>(O58-N58+Q58-P58)-TIME(1,0,0)</f>
        <v>0.31249999999999994</v>
      </c>
      <c r="S58" s="3">
        <v>42923</v>
      </c>
      <c r="T58" s="8"/>
      <c r="U58" s="8"/>
      <c r="V58" s="8">
        <v>0.75</v>
      </c>
      <c r="W58" s="8">
        <v>1</v>
      </c>
      <c r="X58" s="10">
        <f>(U58-T58+W58-V58)-TIME(0,30,0)</f>
        <v>0.22916666666666666</v>
      </c>
    </row>
    <row r="59" spans="1:24" ht="20.100000000000001" customHeight="1" thickBot="1" x14ac:dyDescent="0.3">
      <c r="A59" s="3">
        <v>42840</v>
      </c>
      <c r="B59" s="8">
        <v>0.41666666666666669</v>
      </c>
      <c r="C59" s="8">
        <v>0.60416666666666663</v>
      </c>
      <c r="D59" s="8">
        <v>0.79166666666666663</v>
      </c>
      <c r="E59" s="8">
        <v>1.0104166666666667</v>
      </c>
      <c r="F59" s="10">
        <f>(C59-B59+E59-D59)-TIME(1,0,0)</f>
        <v>0.36458333333333343</v>
      </c>
      <c r="G59" s="3">
        <v>42868</v>
      </c>
      <c r="H59" s="8">
        <v>0.39583333333333331</v>
      </c>
      <c r="I59" s="8">
        <v>0.60416666666666663</v>
      </c>
      <c r="J59" s="8">
        <v>0.77083333333333337</v>
      </c>
      <c r="K59" s="8">
        <v>0.97916666666666663</v>
      </c>
      <c r="L59" s="10">
        <f>(I59-H59+K59-J59)-TIME(1,0,0)</f>
        <v>0.37499999999999994</v>
      </c>
      <c r="M59" s="3">
        <v>42896</v>
      </c>
      <c r="N59" s="8">
        <v>0.39583333333333331</v>
      </c>
      <c r="O59" s="8">
        <v>0.60416666666666663</v>
      </c>
      <c r="P59" s="8">
        <v>0.77083333333333337</v>
      </c>
      <c r="Q59" s="8">
        <v>1</v>
      </c>
      <c r="R59" s="10">
        <f>(O59-N59+Q59-P59)-TIME(1,0,0)</f>
        <v>0.3958333333333332</v>
      </c>
      <c r="S59" s="3">
        <v>42924</v>
      </c>
      <c r="T59" s="8">
        <v>0.35416666666666669</v>
      </c>
      <c r="U59" s="8">
        <v>0.60416666666666663</v>
      </c>
      <c r="V59" s="8">
        <v>0.77083333333333337</v>
      </c>
      <c r="W59" s="8">
        <v>1</v>
      </c>
      <c r="X59" s="10">
        <f>(U59-T59+W59-V59)-TIME(1,0,0)</f>
        <v>0.43749999999999994</v>
      </c>
    </row>
    <row r="60" spans="1:24" ht="20.100000000000001" customHeight="1" x14ac:dyDescent="0.25">
      <c r="A60" s="3">
        <v>42841</v>
      </c>
      <c r="B60" s="8"/>
      <c r="C60" s="8"/>
      <c r="D60" s="8"/>
      <c r="E60" s="8"/>
      <c r="F60" s="6"/>
      <c r="G60" s="3">
        <v>42869</v>
      </c>
      <c r="H60" s="8"/>
      <c r="I60" s="8"/>
      <c r="J60" s="8"/>
      <c r="K60" s="8"/>
      <c r="L60" s="6"/>
      <c r="M60" s="3">
        <v>42897</v>
      </c>
      <c r="N60" s="8"/>
      <c r="O60" s="8"/>
      <c r="P60" s="8"/>
      <c r="Q60" s="8"/>
      <c r="R60" s="6"/>
      <c r="S60" s="3">
        <v>42925</v>
      </c>
      <c r="T60" s="8"/>
      <c r="U60" s="8"/>
      <c r="V60" s="8"/>
      <c r="W60" s="8"/>
      <c r="X60" s="6"/>
    </row>
    <row r="61" spans="1:24" ht="20.100000000000001" customHeight="1" thickBot="1" x14ac:dyDescent="0.3">
      <c r="A61" s="75" t="s">
        <v>3</v>
      </c>
      <c r="B61" s="76"/>
      <c r="C61" s="76"/>
      <c r="D61" s="76"/>
      <c r="E61" s="77"/>
      <c r="F61" s="31">
        <f>SUM(F54:F60)</f>
        <v>1.6562499999999998</v>
      </c>
      <c r="G61" s="75" t="s">
        <v>3</v>
      </c>
      <c r="H61" s="76"/>
      <c r="I61" s="76"/>
      <c r="J61" s="76"/>
      <c r="K61" s="77"/>
      <c r="L61" s="31">
        <f>SUM(L54:L60)</f>
        <v>1.5625</v>
      </c>
      <c r="M61" s="75" t="s">
        <v>3</v>
      </c>
      <c r="N61" s="76"/>
      <c r="O61" s="76"/>
      <c r="P61" s="76"/>
      <c r="Q61" s="77"/>
      <c r="R61" s="31">
        <f>SUM(R54:R60)</f>
        <v>1.65625</v>
      </c>
      <c r="S61" s="75" t="s">
        <v>3</v>
      </c>
      <c r="T61" s="76"/>
      <c r="U61" s="76"/>
      <c r="V61" s="76"/>
      <c r="W61" s="77"/>
      <c r="X61" s="31">
        <f>SUM(X54:X60)</f>
        <v>1.8854166666666665</v>
      </c>
    </row>
    <row r="62" spans="1:24" ht="20.100000000000001" customHeight="1" thickBot="1" x14ac:dyDescent="0.3">
      <c r="A62" s="3">
        <v>42842</v>
      </c>
      <c r="B62" s="8"/>
      <c r="C62" s="8"/>
      <c r="D62" s="8"/>
      <c r="E62" s="8"/>
      <c r="F62" s="10">
        <f>(C62-B62+E62-D62)</f>
        <v>0</v>
      </c>
      <c r="G62" s="3">
        <v>42870</v>
      </c>
      <c r="H62" s="8">
        <v>0.35416666666666669</v>
      </c>
      <c r="I62" s="8">
        <v>0.60416666666666663</v>
      </c>
      <c r="J62" s="8"/>
      <c r="K62" s="8"/>
      <c r="L62" s="10">
        <f>(I62-H62+K62-J62)-TIME(0,30,0)</f>
        <v>0.2291666666666666</v>
      </c>
      <c r="M62" s="3">
        <v>42898</v>
      </c>
      <c r="N62" s="8">
        <v>0.33333333333333331</v>
      </c>
      <c r="O62" s="8">
        <v>0.60416666666666663</v>
      </c>
      <c r="P62" s="8"/>
      <c r="Q62" s="8"/>
      <c r="R62" s="10">
        <f>(O62-N62+Q62-P62)-TIME(,30,0)</f>
        <v>0.24999999999999997</v>
      </c>
      <c r="S62" s="3">
        <v>42926</v>
      </c>
      <c r="T62" s="8"/>
      <c r="U62" s="8"/>
      <c r="V62" s="8"/>
      <c r="W62" s="8"/>
      <c r="X62" s="10">
        <f>(U62-T62+W62-V62)</f>
        <v>0</v>
      </c>
    </row>
    <row r="63" spans="1:24" ht="20.100000000000001" customHeight="1" thickBot="1" x14ac:dyDescent="0.3">
      <c r="A63" s="3">
        <v>42843</v>
      </c>
      <c r="B63" s="8">
        <v>0.3125</v>
      </c>
      <c r="C63" s="8">
        <v>0.60416666666666663</v>
      </c>
      <c r="D63" s="8">
        <v>0.75</v>
      </c>
      <c r="E63" s="8">
        <v>0.94791666666666663</v>
      </c>
      <c r="F63" s="10">
        <f>(C63-B63+E63-D63)-TIME(1,0,0)</f>
        <v>0.44791666666666657</v>
      </c>
      <c r="G63" s="3">
        <v>42871</v>
      </c>
      <c r="H63" s="8">
        <v>0.375</v>
      </c>
      <c r="I63" s="8">
        <v>0.60416666666666663</v>
      </c>
      <c r="J63" s="8"/>
      <c r="K63" s="8"/>
      <c r="L63" s="10">
        <f t="shared" ref="L63:L64" si="15">(I63-H63+K63-J63)-TIME(0,30,0)</f>
        <v>0.20833333333333329</v>
      </c>
      <c r="M63" s="3">
        <v>42899</v>
      </c>
      <c r="N63" s="8">
        <v>0.375</v>
      </c>
      <c r="O63" s="8">
        <v>0.60416666666666663</v>
      </c>
      <c r="P63" s="8"/>
      <c r="Q63" s="8"/>
      <c r="R63" s="10">
        <f>(O63-N63+Q63-P63)-TIME(0,30,0)</f>
        <v>0.20833333333333329</v>
      </c>
      <c r="S63" s="3">
        <v>42927</v>
      </c>
      <c r="T63" s="8">
        <v>0.375</v>
      </c>
      <c r="U63" s="8">
        <v>0.58333333333333337</v>
      </c>
      <c r="V63" s="8">
        <v>0.77083333333333337</v>
      </c>
      <c r="W63" s="8">
        <v>0.95833333333333337</v>
      </c>
      <c r="X63" s="10">
        <f t="shared" ref="X63:X64" si="16">(U63-T63+W63-V63)-TIME(1,0,0)</f>
        <v>0.35416666666666669</v>
      </c>
    </row>
    <row r="64" spans="1:24" ht="20.100000000000001" customHeight="1" thickBot="1" x14ac:dyDescent="0.3">
      <c r="A64" s="3">
        <v>42844</v>
      </c>
      <c r="B64" s="8">
        <v>0.41666666666666669</v>
      </c>
      <c r="C64" s="8">
        <v>0.60416666666666663</v>
      </c>
      <c r="D64" s="8">
        <v>0.75</v>
      </c>
      <c r="E64" s="8">
        <v>0.85416666666666663</v>
      </c>
      <c r="F64" s="10">
        <f>(C64-B64+E64-D64)-TIME(1,0,0)</f>
        <v>0.24999999999999986</v>
      </c>
      <c r="G64" s="3">
        <v>42872</v>
      </c>
      <c r="H64" s="8">
        <v>0.41666666666666669</v>
      </c>
      <c r="I64" s="8">
        <v>0.58333333333333337</v>
      </c>
      <c r="J64" s="8"/>
      <c r="K64" s="8"/>
      <c r="L64" s="10">
        <f t="shared" si="15"/>
        <v>0.14583333333333334</v>
      </c>
      <c r="M64" s="3">
        <v>42900</v>
      </c>
      <c r="N64" s="8">
        <v>0.39583333333333331</v>
      </c>
      <c r="O64" s="8">
        <v>0.60416666666666663</v>
      </c>
      <c r="P64" s="8">
        <v>0.75</v>
      </c>
      <c r="Q64" s="8">
        <v>0.95833333333333337</v>
      </c>
      <c r="R64" s="10">
        <f t="shared" ref="R64" si="17">(O64-N64+Q64-P64)-TIME(1,0,0)</f>
        <v>0.37500000000000006</v>
      </c>
      <c r="S64" s="3">
        <v>42928</v>
      </c>
      <c r="T64" s="8">
        <v>0.39583333333333331</v>
      </c>
      <c r="U64" s="8">
        <v>0.60416666666666663</v>
      </c>
      <c r="V64" s="8">
        <v>0.75</v>
      </c>
      <c r="W64" s="8">
        <v>0.9375</v>
      </c>
      <c r="X64" s="10">
        <f t="shared" si="16"/>
        <v>0.35416666666666657</v>
      </c>
    </row>
    <row r="65" spans="1:24" ht="20.100000000000001" customHeight="1" thickBot="1" x14ac:dyDescent="0.3">
      <c r="A65" s="3">
        <v>42845</v>
      </c>
      <c r="B65" s="8">
        <v>0.39583333333333331</v>
      </c>
      <c r="C65" s="8">
        <v>0.45833333333333331</v>
      </c>
      <c r="D65" s="8">
        <v>0.75</v>
      </c>
      <c r="E65" s="8">
        <v>0.91666666666666663</v>
      </c>
      <c r="F65" s="10">
        <f>(C65-B65+E65-D65)-TIME(0,30,0)</f>
        <v>0.20833333333333329</v>
      </c>
      <c r="G65" s="3">
        <v>42873</v>
      </c>
      <c r="H65" s="8">
        <v>0.41666666666666669</v>
      </c>
      <c r="I65" s="8">
        <v>0.625</v>
      </c>
      <c r="J65" s="8">
        <v>0.77083333333333337</v>
      </c>
      <c r="K65" s="8">
        <v>0.97916666666666663</v>
      </c>
      <c r="L65" s="10">
        <f>(I65-H65+K65-J65)-TIME(0,30,0)</f>
        <v>0.39583333333333331</v>
      </c>
      <c r="M65" s="3">
        <v>42901</v>
      </c>
      <c r="N65" s="8">
        <v>0.375</v>
      </c>
      <c r="O65" s="8">
        <v>0.60416666666666663</v>
      </c>
      <c r="P65" s="8">
        <v>0.75</v>
      </c>
      <c r="Q65" s="8">
        <v>0.91666666666666663</v>
      </c>
      <c r="R65" s="10">
        <f>(O65-N65+Q65-P65)-TIME(1,0,0)</f>
        <v>0.35416666666666657</v>
      </c>
      <c r="S65" s="3">
        <v>42929</v>
      </c>
      <c r="T65" s="8"/>
      <c r="U65" s="8"/>
      <c r="V65" s="8">
        <v>0.77083333333333337</v>
      </c>
      <c r="W65" s="8">
        <v>0.97916666666666663</v>
      </c>
      <c r="X65" s="10">
        <f>(U65-T65+W65-V65)-TIME(0,30,0)</f>
        <v>0.18749999999999992</v>
      </c>
    </row>
    <row r="66" spans="1:24" ht="20.100000000000001" customHeight="1" thickBot="1" x14ac:dyDescent="0.3">
      <c r="A66" s="3">
        <v>42846</v>
      </c>
      <c r="B66" s="8">
        <v>0.39583333333333331</v>
      </c>
      <c r="C66" s="8">
        <v>0.58333333333333337</v>
      </c>
      <c r="D66" s="8">
        <v>0.75</v>
      </c>
      <c r="E66" s="8">
        <v>0.94791666666666663</v>
      </c>
      <c r="F66" s="10">
        <f>(C66-B66+E66-D66)-TIME(1,0,0)</f>
        <v>0.34375000000000006</v>
      </c>
      <c r="G66" s="3">
        <v>42874</v>
      </c>
      <c r="H66" s="8">
        <v>0.41666666666666669</v>
      </c>
      <c r="I66" s="8">
        <v>0.60416666666666663</v>
      </c>
      <c r="J66" s="8">
        <v>0.75</v>
      </c>
      <c r="K66" s="8">
        <v>0.98958333333333337</v>
      </c>
      <c r="L66" s="10">
        <f t="shared" ref="L66" si="18">(I66-H66+K66-J66)-TIME(1,0,0)</f>
        <v>0.38541666666666657</v>
      </c>
      <c r="M66" s="3">
        <v>42902</v>
      </c>
      <c r="N66" s="8">
        <v>0.39583333333333331</v>
      </c>
      <c r="O66" s="8">
        <v>0.59375</v>
      </c>
      <c r="P66" s="8">
        <v>0.77083333333333337</v>
      </c>
      <c r="Q66" s="8">
        <v>0.95833333333333337</v>
      </c>
      <c r="R66" s="10">
        <f t="shared" ref="R66" si="19">(O66-N66+Q66-P66)-TIME(1,0,0)</f>
        <v>0.34374999999999994</v>
      </c>
      <c r="S66" s="3">
        <v>42930</v>
      </c>
      <c r="T66" s="8">
        <v>0.375</v>
      </c>
      <c r="U66" s="8">
        <v>0.61458333333333337</v>
      </c>
      <c r="V66" s="8">
        <v>0.75</v>
      </c>
      <c r="W66" s="8">
        <v>0.96875</v>
      </c>
      <c r="X66" s="10">
        <f t="shared" ref="X66" si="20">(U66-T66+W66-V66)-TIME(1,0,0)</f>
        <v>0.4166666666666668</v>
      </c>
    </row>
    <row r="67" spans="1:24" ht="20.100000000000001" customHeight="1" thickBot="1" x14ac:dyDescent="0.3">
      <c r="A67" s="3">
        <v>42847</v>
      </c>
      <c r="B67" s="8">
        <v>0.41666666666666669</v>
      </c>
      <c r="C67" s="8">
        <v>0.64583333333333337</v>
      </c>
      <c r="D67" s="8">
        <v>0.79166666666666663</v>
      </c>
      <c r="E67" s="8">
        <v>0.96875</v>
      </c>
      <c r="F67" s="10">
        <f>(C67-B67+E67-D67)-TIME(1,0,0)</f>
        <v>0.36458333333333343</v>
      </c>
      <c r="G67" s="3">
        <v>42875</v>
      </c>
      <c r="H67" s="8">
        <v>0.41666666666666669</v>
      </c>
      <c r="I67" s="8">
        <v>0.64583333333333337</v>
      </c>
      <c r="J67" s="8">
        <v>0.79166666666666663</v>
      </c>
      <c r="K67" s="8">
        <v>1.0208333333333333</v>
      </c>
      <c r="L67" s="10">
        <f>(I67-H67+K67-J67)-TIME(1,0,0)</f>
        <v>0.41666666666666669</v>
      </c>
      <c r="M67" s="3">
        <v>42903</v>
      </c>
      <c r="N67" s="8">
        <v>0.375</v>
      </c>
      <c r="O67" s="8">
        <v>0.60416666666666663</v>
      </c>
      <c r="P67" s="8">
        <v>0.77083333333333337</v>
      </c>
      <c r="Q67" s="8">
        <v>1.0104166666666667</v>
      </c>
      <c r="R67" s="10">
        <f>(O67-N67+Q67-P67)-TIME(1,0,0)</f>
        <v>0.42708333333333343</v>
      </c>
      <c r="S67" s="3">
        <v>42931</v>
      </c>
      <c r="T67" s="8">
        <v>0.375</v>
      </c>
      <c r="U67" s="8">
        <v>0.625</v>
      </c>
      <c r="V67" s="8">
        <v>0.77083333333333337</v>
      </c>
      <c r="W67" s="8">
        <v>0.95833333333333337</v>
      </c>
      <c r="X67" s="10">
        <f>(U67-T67+W67-V67)-TIME(1,0,0)</f>
        <v>0.39583333333333343</v>
      </c>
    </row>
    <row r="68" spans="1:24" ht="20.100000000000001" customHeight="1" x14ac:dyDescent="0.25">
      <c r="A68" s="3">
        <v>42848</v>
      </c>
      <c r="B68" s="8"/>
      <c r="C68" s="8"/>
      <c r="D68" s="8"/>
      <c r="E68" s="8"/>
      <c r="F68" s="6"/>
      <c r="G68" s="3">
        <v>42876</v>
      </c>
      <c r="H68" s="8"/>
      <c r="I68" s="8"/>
      <c r="J68" s="8"/>
      <c r="K68" s="8"/>
      <c r="L68" s="6"/>
      <c r="M68" s="3">
        <v>42904</v>
      </c>
      <c r="N68" s="8"/>
      <c r="O68" s="8"/>
      <c r="P68" s="8"/>
      <c r="Q68" s="8"/>
      <c r="R68" s="6"/>
      <c r="S68" s="3">
        <v>42932</v>
      </c>
      <c r="T68" s="8"/>
      <c r="U68" s="8"/>
      <c r="V68" s="8"/>
      <c r="W68" s="8"/>
      <c r="X68" s="6"/>
    </row>
    <row r="69" spans="1:24" ht="20.100000000000001" customHeight="1" thickBot="1" x14ac:dyDescent="0.3">
      <c r="A69" s="75" t="s">
        <v>3</v>
      </c>
      <c r="B69" s="76"/>
      <c r="C69" s="76"/>
      <c r="D69" s="76"/>
      <c r="E69" s="77"/>
      <c r="F69" s="31">
        <f>SUM(F62:F68)</f>
        <v>1.6145833333333333</v>
      </c>
      <c r="G69" s="75" t="s">
        <v>3</v>
      </c>
      <c r="H69" s="76"/>
      <c r="I69" s="76"/>
      <c r="J69" s="76"/>
      <c r="K69" s="77"/>
      <c r="L69" s="31">
        <f>SUM(L62:L68)</f>
        <v>1.7812499999999998</v>
      </c>
      <c r="M69" s="75" t="s">
        <v>3</v>
      </c>
      <c r="N69" s="76"/>
      <c r="O69" s="76"/>
      <c r="P69" s="76"/>
      <c r="Q69" s="77"/>
      <c r="R69" s="31">
        <f>R62+R63+R64+R65+R66+R67</f>
        <v>1.9583333333333333</v>
      </c>
      <c r="S69" s="75" t="s">
        <v>3</v>
      </c>
      <c r="T69" s="76"/>
      <c r="U69" s="76"/>
      <c r="V69" s="76"/>
      <c r="W69" s="77"/>
      <c r="X69" s="31">
        <f>SUM(X62:X68)</f>
        <v>1.7083333333333335</v>
      </c>
    </row>
    <row r="70" spans="1:24" ht="20.100000000000001" customHeight="1" thickBot="1" x14ac:dyDescent="0.3">
      <c r="A70" s="3">
        <v>42849</v>
      </c>
      <c r="B70" s="7"/>
      <c r="C70" s="7"/>
      <c r="D70" s="7"/>
      <c r="E70" s="7"/>
      <c r="F70" s="4"/>
      <c r="G70" s="3">
        <v>42877</v>
      </c>
      <c r="H70" s="7"/>
      <c r="I70" s="7"/>
      <c r="J70" s="7"/>
      <c r="K70" s="7"/>
      <c r="L70" s="4"/>
      <c r="M70" s="3">
        <v>42905</v>
      </c>
      <c r="N70" s="7"/>
      <c r="O70" s="7"/>
      <c r="P70" s="7"/>
      <c r="Q70" s="7"/>
      <c r="R70" s="4"/>
      <c r="S70" s="3">
        <v>42933</v>
      </c>
      <c r="T70" s="7">
        <v>0.375</v>
      </c>
      <c r="U70" s="7">
        <v>0.66666666666666663</v>
      </c>
      <c r="V70" s="7"/>
      <c r="W70" s="7"/>
      <c r="X70" s="10">
        <f>(U70-T70+W70-V70)-TIME(0,30,0)</f>
        <v>0.27083333333333331</v>
      </c>
    </row>
    <row r="71" spans="1:24" ht="20.100000000000001" customHeight="1" thickBot="1" x14ac:dyDescent="0.3">
      <c r="A71" s="3">
        <v>42850</v>
      </c>
      <c r="B71" s="8">
        <v>0.39583333333333331</v>
      </c>
      <c r="C71" s="8">
        <v>0.60416666666666663</v>
      </c>
      <c r="D71" s="8">
        <v>0.75</v>
      </c>
      <c r="E71" s="8">
        <v>0.9375</v>
      </c>
      <c r="F71" s="10">
        <f>(C71-B71+E71-D71)-TIME(0,30,0)</f>
        <v>0.37499999999999994</v>
      </c>
      <c r="G71" s="3">
        <v>42878</v>
      </c>
      <c r="H71" s="8">
        <v>0.39583333333333331</v>
      </c>
      <c r="I71" s="8">
        <v>0.58333333333333337</v>
      </c>
      <c r="J71" s="8">
        <v>0.75</v>
      </c>
      <c r="K71" s="8">
        <v>0.95833333333333337</v>
      </c>
      <c r="L71" s="10">
        <f>(I71-H71+K71-J71)-TIME(1,0,0)</f>
        <v>0.3541666666666668</v>
      </c>
      <c r="M71" s="3">
        <v>42906</v>
      </c>
      <c r="N71" s="8">
        <v>0.39583333333333331</v>
      </c>
      <c r="O71" s="8">
        <v>0.60416666666666663</v>
      </c>
      <c r="P71" s="8">
        <v>0.75</v>
      </c>
      <c r="Q71" s="8">
        <v>0.94791666666666663</v>
      </c>
      <c r="R71" s="10">
        <f>(O71-N71+Q71-P71)-TIME(1,0,0)</f>
        <v>0.36458333333333331</v>
      </c>
      <c r="S71" s="3">
        <v>42934</v>
      </c>
      <c r="T71" s="8">
        <v>0.375</v>
      </c>
      <c r="U71" s="8">
        <v>0.60416666666666663</v>
      </c>
      <c r="V71" s="8"/>
      <c r="W71" s="8"/>
      <c r="X71" s="10">
        <f>(U71-T71+W71-V71)-TIME(0,30,0)</f>
        <v>0.20833333333333329</v>
      </c>
    </row>
    <row r="72" spans="1:24" ht="20.100000000000001" customHeight="1" thickBot="1" x14ac:dyDescent="0.3">
      <c r="A72" s="3">
        <v>42851</v>
      </c>
      <c r="B72" s="8">
        <v>0.39583333333333331</v>
      </c>
      <c r="C72" s="8">
        <v>0.60416666666666663</v>
      </c>
      <c r="D72" s="8"/>
      <c r="E72" s="8"/>
      <c r="F72" s="10">
        <f>(C72-B72+E72-D72)-TIME(0,30,0)</f>
        <v>0.18749999999999997</v>
      </c>
      <c r="G72" s="3">
        <v>42879</v>
      </c>
      <c r="H72" s="8">
        <v>0.39583333333333331</v>
      </c>
      <c r="I72" s="8">
        <v>0.63541666666666663</v>
      </c>
      <c r="J72" s="8">
        <v>0.75</v>
      </c>
      <c r="K72" s="8">
        <v>1</v>
      </c>
      <c r="L72" s="10">
        <f>(I72-H72+K72-J72)-TIME(1,0,0)</f>
        <v>0.44791666666666657</v>
      </c>
      <c r="M72" s="3">
        <v>42907</v>
      </c>
      <c r="N72" s="8">
        <v>0.41666666666666669</v>
      </c>
      <c r="O72" s="8">
        <v>0.60416666666666663</v>
      </c>
      <c r="P72" s="8">
        <v>0.72916666666666663</v>
      </c>
      <c r="Q72" s="8">
        <v>1</v>
      </c>
      <c r="R72" s="10">
        <f>(O72-N72+Q72-P72)-TIME(1,0,0)</f>
        <v>0.41666666666666669</v>
      </c>
      <c r="S72" s="3">
        <v>42935</v>
      </c>
      <c r="T72" s="8"/>
      <c r="U72" s="8"/>
      <c r="V72" s="8">
        <v>0.75</v>
      </c>
      <c r="W72" s="8">
        <v>0.96875</v>
      </c>
      <c r="X72" s="10">
        <f>(U72-T72+W72-V72)-TIME(0,30,0)</f>
        <v>0.19791666666666666</v>
      </c>
    </row>
    <row r="73" spans="1:24" ht="20.100000000000001" customHeight="1" thickBot="1" x14ac:dyDescent="0.3">
      <c r="A73" s="3">
        <v>42852</v>
      </c>
      <c r="B73" s="8">
        <v>0.375</v>
      </c>
      <c r="C73" s="8">
        <v>0.54166666666666663</v>
      </c>
      <c r="D73" s="8">
        <v>0.75</v>
      </c>
      <c r="E73" s="8">
        <v>0.9375</v>
      </c>
      <c r="F73" s="10">
        <f>(C73-B73+E73-D73)-TIME(1,0,0)</f>
        <v>0.31249999999999983</v>
      </c>
      <c r="G73" s="3">
        <v>42880</v>
      </c>
      <c r="H73" s="8">
        <v>0.375</v>
      </c>
      <c r="I73" s="8">
        <v>0.58333333333333337</v>
      </c>
      <c r="J73" s="8">
        <v>0.75</v>
      </c>
      <c r="K73" s="8">
        <v>0.9375</v>
      </c>
      <c r="L73" s="10">
        <f t="shared" ref="L73" si="21">(I73-H73+K73-J73)-TIME(1,0,0)</f>
        <v>0.3541666666666668</v>
      </c>
      <c r="M73" s="3">
        <v>42908</v>
      </c>
      <c r="N73" s="8">
        <v>0.41666666666666669</v>
      </c>
      <c r="O73" s="8">
        <v>0.63541666666666663</v>
      </c>
      <c r="P73" s="8">
        <v>0.77083333333333337</v>
      </c>
      <c r="Q73" s="8">
        <v>0.96875</v>
      </c>
      <c r="R73" s="10">
        <f t="shared" ref="R73" si="22">(O73-N73+Q73-P73)-TIME(1,0,0)</f>
        <v>0.37499999999999994</v>
      </c>
      <c r="S73" s="3">
        <v>42936</v>
      </c>
      <c r="T73" s="8">
        <v>0.375</v>
      </c>
      <c r="U73" s="8">
        <v>0.61458333333333337</v>
      </c>
      <c r="V73" s="8">
        <v>0.75</v>
      </c>
      <c r="W73" s="8">
        <v>0.89583333333333337</v>
      </c>
      <c r="X73" s="10">
        <f t="shared" ref="X73" si="23">(U73-T73+W73-V73)-TIME(1,0,0)</f>
        <v>0.34375000000000006</v>
      </c>
    </row>
    <row r="74" spans="1:24" ht="20.100000000000001" customHeight="1" thickBot="1" x14ac:dyDescent="0.3">
      <c r="A74" s="3">
        <v>42853</v>
      </c>
      <c r="B74" s="8">
        <v>0.41666666666666669</v>
      </c>
      <c r="C74" s="8">
        <v>0.60416666666666663</v>
      </c>
      <c r="D74" s="8">
        <v>0.79166666666666663</v>
      </c>
      <c r="E74" s="8">
        <v>0.97916666666666663</v>
      </c>
      <c r="F74" s="10">
        <f>(C74-B74+E74-D74)-TIME(0,30,0)</f>
        <v>0.35416666666666657</v>
      </c>
      <c r="G74" s="3">
        <v>42881</v>
      </c>
      <c r="H74" s="8">
        <v>0.39583333333333331</v>
      </c>
      <c r="I74" s="8">
        <v>0.58333333333333337</v>
      </c>
      <c r="J74" s="8">
        <v>0.75</v>
      </c>
      <c r="K74" s="8">
        <v>0.95833333333333337</v>
      </c>
      <c r="L74" s="10">
        <f>(I74-H74+K74-J74)-TIME(1,0,0)</f>
        <v>0.3541666666666668</v>
      </c>
      <c r="M74" s="3">
        <v>42909</v>
      </c>
      <c r="N74" s="8">
        <v>0.41666666666666669</v>
      </c>
      <c r="O74" s="8">
        <v>0.625</v>
      </c>
      <c r="P74" s="8">
        <v>0.75</v>
      </c>
      <c r="Q74" s="8">
        <v>0.98958333333333337</v>
      </c>
      <c r="R74" s="10">
        <f>(O74-N74+Q74-P74)-TIME(1,0,0)</f>
        <v>0.40625000000000006</v>
      </c>
      <c r="S74" s="3">
        <v>42937</v>
      </c>
      <c r="T74" s="8">
        <v>0.39583333333333331</v>
      </c>
      <c r="U74" s="8">
        <v>0.58333333333333337</v>
      </c>
      <c r="V74" s="8">
        <v>0.75</v>
      </c>
      <c r="W74" s="8">
        <v>0.95833333333333337</v>
      </c>
      <c r="X74" s="10">
        <f>(U74-T74+W74-V74)-TIME(1,0,0)</f>
        <v>0.3541666666666668</v>
      </c>
    </row>
    <row r="75" spans="1:24" ht="20.100000000000001" customHeight="1" thickBot="1" x14ac:dyDescent="0.3">
      <c r="A75" s="3">
        <v>42854</v>
      </c>
      <c r="B75" s="8">
        <v>0.39583333333333331</v>
      </c>
      <c r="C75" s="8">
        <v>0.60416666666666663</v>
      </c>
      <c r="D75" s="8">
        <v>0.77083333333333337</v>
      </c>
      <c r="E75" s="8">
        <v>0.97916666666666663</v>
      </c>
      <c r="F75" s="10">
        <f>(C75-B75+E75-D75)-TIME(0,30,0)</f>
        <v>0.39583333333333331</v>
      </c>
      <c r="G75" s="3">
        <v>42882</v>
      </c>
      <c r="H75" s="8">
        <v>0.39583333333333331</v>
      </c>
      <c r="I75" s="8">
        <v>0.625</v>
      </c>
      <c r="J75" s="8">
        <v>0.75</v>
      </c>
      <c r="K75" s="8">
        <v>0.96875</v>
      </c>
      <c r="L75" s="10">
        <f>(I75-H75+K75-J75)-TIME(1,0,0)</f>
        <v>0.40625000000000006</v>
      </c>
      <c r="M75" s="3">
        <v>42910</v>
      </c>
      <c r="N75" s="8">
        <v>0.41666666666666669</v>
      </c>
      <c r="O75" s="8">
        <v>0.625</v>
      </c>
      <c r="P75" s="8">
        <v>0.75</v>
      </c>
      <c r="Q75" s="8">
        <v>0.95833333333333337</v>
      </c>
      <c r="R75" s="10">
        <f>(O75-N75+Q75-P75)-TIME(1,0,0)</f>
        <v>0.37500000000000006</v>
      </c>
      <c r="S75" s="3">
        <v>42938</v>
      </c>
      <c r="T75" s="8">
        <v>0.39583333333333331</v>
      </c>
      <c r="U75" s="8">
        <v>0.58333333333333337</v>
      </c>
      <c r="V75" s="8">
        <v>0.75</v>
      </c>
      <c r="W75" s="8">
        <v>0.95833333333333337</v>
      </c>
      <c r="X75" s="10">
        <f>(U75-T75+W75-V75)-TIME(1,0,0)</f>
        <v>0.3541666666666668</v>
      </c>
    </row>
    <row r="76" spans="1:24" ht="20.100000000000001" customHeight="1" x14ac:dyDescent="0.25">
      <c r="A76" s="3">
        <v>42855</v>
      </c>
      <c r="B76" s="8"/>
      <c r="C76" s="8"/>
      <c r="D76" s="8"/>
      <c r="E76" s="8"/>
      <c r="F76" s="6"/>
      <c r="G76" s="3">
        <v>42883</v>
      </c>
      <c r="H76" s="8"/>
      <c r="I76" s="8"/>
      <c r="J76" s="8"/>
      <c r="K76" s="8"/>
      <c r="L76" s="6"/>
      <c r="M76" s="3">
        <v>42911</v>
      </c>
      <c r="N76" s="8"/>
      <c r="O76" s="8"/>
      <c r="P76" s="8"/>
      <c r="Q76" s="8"/>
      <c r="R76" s="6"/>
      <c r="S76" s="3">
        <v>42939</v>
      </c>
      <c r="T76" s="8"/>
      <c r="U76" s="8"/>
      <c r="V76" s="8"/>
      <c r="W76" s="8"/>
      <c r="X76" s="6"/>
    </row>
    <row r="77" spans="1:24" ht="20.100000000000001" customHeight="1" thickBot="1" x14ac:dyDescent="0.3">
      <c r="A77" s="75" t="s">
        <v>3</v>
      </c>
      <c r="B77" s="76"/>
      <c r="C77" s="76"/>
      <c r="D77" s="76"/>
      <c r="E77" s="77"/>
      <c r="F77" s="31">
        <f>SUM(F70:F76)</f>
        <v>1.6249999999999996</v>
      </c>
      <c r="G77" s="75" t="s">
        <v>3</v>
      </c>
      <c r="H77" s="76"/>
      <c r="I77" s="76"/>
      <c r="J77" s="76"/>
      <c r="K77" s="77"/>
      <c r="L77" s="31">
        <f>SUM(L70:L76)</f>
        <v>1.916666666666667</v>
      </c>
      <c r="M77" s="75" t="s">
        <v>3</v>
      </c>
      <c r="N77" s="76"/>
      <c r="O77" s="76"/>
      <c r="P77" s="76"/>
      <c r="Q77" s="77"/>
      <c r="R77" s="31">
        <f>R71+R72+R73+R74+R75</f>
        <v>1.9375</v>
      </c>
      <c r="S77" s="75" t="s">
        <v>3</v>
      </c>
      <c r="T77" s="76"/>
      <c r="U77" s="76"/>
      <c r="V77" s="76"/>
      <c r="W77" s="77"/>
      <c r="X77" s="31">
        <f>SUM(X70:X76)</f>
        <v>1.7291666666666667</v>
      </c>
    </row>
    <row r="78" spans="1:24" ht="20.100000000000001" customHeight="1" thickBot="1" x14ac:dyDescent="0.3">
      <c r="A78" s="75" t="s">
        <v>4</v>
      </c>
      <c r="B78" s="76"/>
      <c r="C78" s="76"/>
      <c r="D78" s="76"/>
      <c r="E78" s="77"/>
      <c r="F78" s="31">
        <f>F53+F61+F69+F77</f>
        <v>6.9791666666666661</v>
      </c>
      <c r="G78" s="3">
        <v>42884</v>
      </c>
      <c r="H78" s="8">
        <v>0.35416666666666669</v>
      </c>
      <c r="I78" s="8">
        <v>0.59375</v>
      </c>
      <c r="J78" s="8"/>
      <c r="K78" s="8"/>
      <c r="L78" s="10">
        <f>(I78-H78+K78-J78)-TIME(0,30,0)</f>
        <v>0.21874999999999997</v>
      </c>
      <c r="M78" s="3">
        <v>42912</v>
      </c>
      <c r="N78" s="8">
        <v>0.375</v>
      </c>
      <c r="O78" s="8">
        <v>0.60416666666666663</v>
      </c>
      <c r="P78" s="8"/>
      <c r="Q78" s="8"/>
      <c r="R78" s="10">
        <f>(O78-N78+Q78-P78)-TIME(0,30,0)</f>
        <v>0.20833333333333329</v>
      </c>
      <c r="S78" s="3">
        <v>42940</v>
      </c>
      <c r="T78" s="8"/>
      <c r="U78" s="8"/>
      <c r="V78" s="8"/>
      <c r="W78" s="8"/>
      <c r="X78" s="10"/>
    </row>
    <row r="79" spans="1:24" ht="20.100000000000001" customHeight="1" thickBot="1" x14ac:dyDescent="0.3">
      <c r="G79" s="3">
        <v>42885</v>
      </c>
      <c r="H79" s="8">
        <v>0.375</v>
      </c>
      <c r="I79" s="8">
        <v>0.59375</v>
      </c>
      <c r="J79" s="8"/>
      <c r="K79" s="8"/>
      <c r="L79" s="10">
        <f>(I79-H79+K79-J79)-TIME(0,30,0)</f>
        <v>0.19791666666666666</v>
      </c>
      <c r="M79" s="3">
        <v>42913</v>
      </c>
      <c r="N79" s="8"/>
      <c r="O79" s="8"/>
      <c r="P79" s="8"/>
      <c r="Q79" s="8"/>
      <c r="R79" s="10"/>
      <c r="S79" s="3">
        <v>42941</v>
      </c>
      <c r="T79" s="8">
        <v>0.375</v>
      </c>
      <c r="U79" s="8">
        <v>0.59375</v>
      </c>
      <c r="V79" s="8">
        <v>0.77083333333333337</v>
      </c>
      <c r="W79" s="8">
        <v>0.95833333333333337</v>
      </c>
      <c r="X79" s="10">
        <f>(U79-T79+W79-V79)-TIME(1,0,0)</f>
        <v>0.36458333333333343</v>
      </c>
    </row>
    <row r="80" spans="1:24" ht="20.100000000000001" customHeight="1" thickBot="1" x14ac:dyDescent="0.3">
      <c r="G80" s="3">
        <v>42886</v>
      </c>
      <c r="H80" s="8">
        <v>0.41666666666666669</v>
      </c>
      <c r="I80" s="8">
        <v>0.57291666666666663</v>
      </c>
      <c r="J80" s="8"/>
      <c r="K80" s="8"/>
      <c r="L80" s="10">
        <f>(I80-H80+K80-J80)-TIME(0,30,0)</f>
        <v>0.1354166666666666</v>
      </c>
      <c r="M80" s="3">
        <v>42914</v>
      </c>
      <c r="N80" s="8">
        <v>0.375</v>
      </c>
      <c r="O80" s="8">
        <v>0.58333333333333337</v>
      </c>
      <c r="P80" s="8">
        <v>0.75</v>
      </c>
      <c r="Q80" s="8">
        <v>0.91666666666666663</v>
      </c>
      <c r="R80" s="10">
        <f t="shared" ref="R80:R82" si="24">(O80-N80+Q80-P80)-TIME(1,0,0)</f>
        <v>0.33333333333333331</v>
      </c>
      <c r="S80" s="3">
        <v>42942</v>
      </c>
      <c r="T80" s="8"/>
      <c r="U80" s="8"/>
      <c r="V80" s="8">
        <v>0.75</v>
      </c>
      <c r="W80" s="8">
        <v>0.95833333333333337</v>
      </c>
      <c r="X80" s="10">
        <f t="shared" ref="X80" si="25">(U80-T80+W80-V80)-TIME(0,30,0)</f>
        <v>0.18750000000000003</v>
      </c>
    </row>
    <row r="81" spans="1:24" ht="20.100000000000001" customHeight="1" thickBot="1" x14ac:dyDescent="0.3">
      <c r="G81" s="53"/>
      <c r="H81" s="49"/>
      <c r="I81" s="49"/>
      <c r="J81" s="49"/>
      <c r="K81" s="50"/>
      <c r="L81" s="51"/>
      <c r="M81" s="3">
        <v>42915</v>
      </c>
      <c r="N81" s="8">
        <v>0.375</v>
      </c>
      <c r="O81" s="8">
        <v>0.58333333333333337</v>
      </c>
      <c r="P81" s="8">
        <v>0.75</v>
      </c>
      <c r="Q81" s="8">
        <v>0.91666666666666663</v>
      </c>
      <c r="R81" s="10">
        <f t="shared" si="24"/>
        <v>0.33333333333333331</v>
      </c>
      <c r="S81" s="3">
        <v>42943</v>
      </c>
      <c r="T81" s="38">
        <v>0.375</v>
      </c>
      <c r="U81" s="38">
        <v>0.60416666666666663</v>
      </c>
      <c r="V81" s="38">
        <v>0.75</v>
      </c>
      <c r="W81" s="39">
        <v>0.97916666666666663</v>
      </c>
      <c r="X81" s="10">
        <f>(U81-T81+W81-V81)-TIME(1,0,0)</f>
        <v>0.41666666666666657</v>
      </c>
    </row>
    <row r="82" spans="1:24" ht="20.100000000000001" customHeight="1" thickBot="1" x14ac:dyDescent="0.3">
      <c r="G82" s="53"/>
      <c r="H82" s="49"/>
      <c r="I82" s="49"/>
      <c r="J82" s="49"/>
      <c r="K82" s="50"/>
      <c r="L82" s="51"/>
      <c r="M82" s="3">
        <v>42916</v>
      </c>
      <c r="N82" s="8">
        <v>0.39583333333333331</v>
      </c>
      <c r="O82" s="8">
        <v>0.58333333333333337</v>
      </c>
      <c r="P82" s="8">
        <v>0.77083333333333337</v>
      </c>
      <c r="Q82" s="8">
        <v>0.9375</v>
      </c>
      <c r="R82" s="10">
        <f t="shared" si="24"/>
        <v>0.31249999999999994</v>
      </c>
      <c r="S82" s="3">
        <v>42944</v>
      </c>
      <c r="T82" s="38">
        <v>0.39583333333333331</v>
      </c>
      <c r="U82" s="38">
        <v>0.60416666666666663</v>
      </c>
      <c r="V82" s="38">
        <v>0.75</v>
      </c>
      <c r="W82" s="39">
        <v>0.97916666666666663</v>
      </c>
      <c r="X82" s="10">
        <f>(U82-T82+W82-V82)-TIME(1,0,0)</f>
        <v>0.39583333333333331</v>
      </c>
    </row>
    <row r="83" spans="1:24" ht="20.100000000000001" customHeight="1" thickBot="1" x14ac:dyDescent="0.3">
      <c r="A83" t="s">
        <v>8</v>
      </c>
      <c r="B83" s="31">
        <v>7.041666666666667</v>
      </c>
      <c r="G83" s="53"/>
      <c r="H83" s="49"/>
      <c r="I83" s="49"/>
      <c r="J83" s="49"/>
      <c r="K83" s="50"/>
      <c r="L83" s="51"/>
      <c r="M83" s="53"/>
      <c r="N83" s="49"/>
      <c r="O83" s="49"/>
      <c r="P83" s="49"/>
      <c r="Q83" s="50"/>
      <c r="R83" s="51"/>
      <c r="S83" s="3">
        <v>42945</v>
      </c>
      <c r="T83" s="38">
        <v>0.375</v>
      </c>
      <c r="U83" s="38">
        <v>0.60416666666666663</v>
      </c>
      <c r="V83" s="38">
        <v>0.75</v>
      </c>
      <c r="W83" s="39">
        <v>0.97916666666666663</v>
      </c>
      <c r="X83" s="10">
        <f>(U83-T83+W83-V83)-TIME(1,0,0)</f>
        <v>0.41666666666666657</v>
      </c>
    </row>
    <row r="84" spans="1:24" ht="20.100000000000001" customHeight="1" x14ac:dyDescent="0.25">
      <c r="G84" s="53"/>
      <c r="H84" s="49"/>
      <c r="I84" s="49"/>
      <c r="J84" s="49"/>
      <c r="K84" s="50"/>
      <c r="L84" s="51"/>
      <c r="M84" s="53"/>
      <c r="N84" s="49"/>
      <c r="O84" s="49"/>
      <c r="P84" s="49"/>
      <c r="Q84" s="50"/>
      <c r="R84" s="51"/>
      <c r="S84" s="3">
        <v>42946</v>
      </c>
      <c r="T84" s="38"/>
      <c r="U84" s="38"/>
      <c r="V84" s="38"/>
      <c r="W84" s="39"/>
      <c r="X84" s="40"/>
    </row>
    <row r="85" spans="1:24" ht="20.100000000000001" customHeight="1" thickBot="1" x14ac:dyDescent="0.3">
      <c r="G85" s="75" t="s">
        <v>3</v>
      </c>
      <c r="H85" s="76"/>
      <c r="I85" s="76"/>
      <c r="J85" s="76"/>
      <c r="K85" s="77"/>
      <c r="L85" s="31">
        <f>SUM(L78:L80)</f>
        <v>0.55208333333333326</v>
      </c>
      <c r="M85" s="75" t="s">
        <v>3</v>
      </c>
      <c r="N85" s="76"/>
      <c r="O85" s="76"/>
      <c r="P85" s="76"/>
      <c r="Q85" s="77"/>
      <c r="R85" s="31">
        <f>R78+R80+R81+R82</f>
        <v>1.1875</v>
      </c>
      <c r="S85" s="75" t="s">
        <v>3</v>
      </c>
      <c r="T85" s="76"/>
      <c r="U85" s="76"/>
      <c r="V85" s="76"/>
      <c r="W85" s="77"/>
      <c r="X85" s="31">
        <f>SUM(X79:X83)</f>
        <v>1.7812499999999998</v>
      </c>
    </row>
    <row r="86" spans="1:24" ht="20.100000000000001" customHeight="1" thickBot="1" x14ac:dyDescent="0.3">
      <c r="G86" s="75" t="s">
        <v>4</v>
      </c>
      <c r="H86" s="76"/>
      <c r="I86" s="76"/>
      <c r="J86" s="76"/>
      <c r="K86" s="77"/>
      <c r="L86" s="31">
        <f>L53+L61+L69+L77+L85</f>
        <v>7.427083333333333</v>
      </c>
      <c r="M86" s="75" t="s">
        <v>4</v>
      </c>
      <c r="N86" s="76"/>
      <c r="O86" s="76"/>
      <c r="P86" s="76"/>
      <c r="Q86" s="77"/>
      <c r="R86" s="31">
        <f>R53+R61+R69+R77+R85</f>
        <v>7.739583333333333</v>
      </c>
      <c r="S86" s="75" t="s">
        <v>4</v>
      </c>
      <c r="T86" s="76"/>
      <c r="U86" s="76"/>
      <c r="V86" s="76"/>
      <c r="W86" s="77"/>
      <c r="X86" s="31">
        <f>X53+X61+X69+X77+X85</f>
        <v>7.458333333333333</v>
      </c>
    </row>
    <row r="87" spans="1:24" ht="20.100000000000001" customHeight="1" thickBot="1" x14ac:dyDescent="0.3">
      <c r="G87" s="43"/>
      <c r="H87" s="43"/>
      <c r="I87" s="43"/>
      <c r="J87" s="43"/>
      <c r="K87" s="43"/>
      <c r="L87" s="36">
        <f>L86-B83</f>
        <v>0.38541666666666607</v>
      </c>
      <c r="M87" s="43"/>
      <c r="N87" s="43"/>
      <c r="O87" s="43"/>
      <c r="P87" s="43"/>
      <c r="Q87" s="43"/>
      <c r="R87" s="36">
        <f>R86-B83</f>
        <v>0.69791666666666607</v>
      </c>
      <c r="S87" s="43"/>
      <c r="T87" s="43"/>
      <c r="U87" s="43"/>
      <c r="V87" s="43"/>
      <c r="W87" s="43"/>
      <c r="X87" s="36">
        <f>X86-B83</f>
        <v>0.41666666666666607</v>
      </c>
    </row>
    <row r="88" spans="1:24" ht="20.100000000000001" customHeight="1" thickBot="1" x14ac:dyDescent="0.3">
      <c r="A88" s="85">
        <v>42948</v>
      </c>
      <c r="B88" s="85"/>
      <c r="C88" s="85"/>
      <c r="D88" s="85"/>
      <c r="E88" s="85"/>
      <c r="F88" s="85"/>
      <c r="G88" s="85">
        <v>42979</v>
      </c>
      <c r="H88" s="85"/>
      <c r="I88" s="85"/>
      <c r="J88" s="85"/>
      <c r="K88" s="85"/>
      <c r="L88" s="85"/>
      <c r="M88" s="85">
        <v>43009</v>
      </c>
      <c r="N88" s="85"/>
      <c r="O88" s="85"/>
      <c r="P88" s="85"/>
      <c r="Q88" s="85"/>
      <c r="R88" s="85"/>
      <c r="S88" s="44"/>
      <c r="T88" s="44"/>
      <c r="U88" s="44"/>
      <c r="V88" s="44"/>
      <c r="W88" s="44"/>
      <c r="X88" s="36"/>
    </row>
    <row r="89" spans="1:24" ht="20.100000000000001" customHeight="1" thickBot="1" x14ac:dyDescent="0.3">
      <c r="A89" s="3">
        <v>42947</v>
      </c>
      <c r="B89" s="7">
        <v>0.375</v>
      </c>
      <c r="C89" s="7">
        <v>0.625</v>
      </c>
      <c r="D89" s="7"/>
      <c r="E89" s="7"/>
      <c r="F89" s="10">
        <f t="shared" ref="F89" si="26">(C89-B89+E89-D89)-TIME(0,30,0)</f>
        <v>0.22916666666666666</v>
      </c>
      <c r="G89" s="45"/>
      <c r="H89" s="46"/>
      <c r="I89" s="46"/>
      <c r="J89" s="46"/>
      <c r="K89" s="46"/>
      <c r="L89" s="47"/>
      <c r="M89" s="3">
        <v>43010</v>
      </c>
      <c r="N89" s="7"/>
      <c r="O89" s="7"/>
      <c r="P89" s="7"/>
      <c r="Q89" s="7"/>
      <c r="R89" s="10"/>
    </row>
    <row r="90" spans="1:24" ht="20.100000000000001" customHeight="1" thickBot="1" x14ac:dyDescent="0.3">
      <c r="A90" s="3">
        <v>42948</v>
      </c>
      <c r="B90" s="8"/>
      <c r="C90" s="8"/>
      <c r="D90" s="8"/>
      <c r="E90" s="8"/>
      <c r="F90" s="10"/>
      <c r="G90" s="45"/>
      <c r="H90" s="48"/>
      <c r="I90" s="48"/>
      <c r="J90" s="48"/>
      <c r="K90" s="48"/>
      <c r="L90" s="47"/>
      <c r="M90" s="3">
        <v>43011</v>
      </c>
      <c r="N90" s="8"/>
      <c r="O90" s="8"/>
      <c r="P90" s="8"/>
      <c r="Q90" s="8"/>
      <c r="R90" s="10">
        <f t="shared" ref="R90:R93" si="27">(O90-N90+Q90-P90)-TIME(0,30,0)</f>
        <v>-2.0833333333333332E-2</v>
      </c>
    </row>
    <row r="91" spans="1:24" ht="20.100000000000001" customHeight="1" thickBot="1" x14ac:dyDescent="0.3">
      <c r="A91" s="3">
        <v>42949</v>
      </c>
      <c r="B91" s="8">
        <v>0.375</v>
      </c>
      <c r="C91" s="8">
        <v>0.625</v>
      </c>
      <c r="D91" s="8">
        <v>0.75</v>
      </c>
      <c r="E91" s="8">
        <v>0.94791666666666663</v>
      </c>
      <c r="F91" s="10">
        <f>(C91-B91+E91-D91)-TIME(1,0,0)</f>
        <v>0.40624999999999983</v>
      </c>
      <c r="G91" s="45"/>
      <c r="H91" s="48"/>
      <c r="I91" s="48"/>
      <c r="J91" s="48"/>
      <c r="K91" s="48"/>
      <c r="L91" s="47"/>
      <c r="M91" s="3">
        <v>43012</v>
      </c>
      <c r="N91" s="8"/>
      <c r="O91" s="8"/>
      <c r="P91" s="8"/>
      <c r="Q91" s="8"/>
      <c r="R91" s="10">
        <f t="shared" si="27"/>
        <v>-2.0833333333333332E-2</v>
      </c>
    </row>
    <row r="92" spans="1:24" ht="20.100000000000001" customHeight="1" thickBot="1" x14ac:dyDescent="0.3">
      <c r="A92" s="3">
        <v>42950</v>
      </c>
      <c r="B92" s="8">
        <v>0.39583333333333331</v>
      </c>
      <c r="C92" s="8">
        <v>0.625</v>
      </c>
      <c r="D92" s="8">
        <v>0.75</v>
      </c>
      <c r="E92" s="8">
        <v>0.98958333333333337</v>
      </c>
      <c r="F92" s="10">
        <f>(C92-B92+E92-D92)-TIME(1,0,0)</f>
        <v>0.42708333333333331</v>
      </c>
      <c r="G92" s="45"/>
      <c r="H92" s="48"/>
      <c r="I92" s="48"/>
      <c r="J92" s="48"/>
      <c r="K92" s="48"/>
      <c r="L92" s="47"/>
      <c r="M92" s="3">
        <v>43013</v>
      </c>
      <c r="N92" s="8"/>
      <c r="O92" s="8"/>
      <c r="P92" s="8"/>
      <c r="Q92" s="8"/>
      <c r="R92" s="10">
        <f t="shared" si="27"/>
        <v>-2.0833333333333332E-2</v>
      </c>
    </row>
    <row r="93" spans="1:24" ht="20.100000000000001" customHeight="1" thickBot="1" x14ac:dyDescent="0.3">
      <c r="A93" s="3">
        <v>42951</v>
      </c>
      <c r="B93" s="8">
        <v>0.375</v>
      </c>
      <c r="C93" s="8">
        <v>0.625</v>
      </c>
      <c r="D93" s="8">
        <v>0.77083333333333337</v>
      </c>
      <c r="E93" s="8">
        <v>0.94791666666666663</v>
      </c>
      <c r="F93" s="10">
        <f>(C93-B93+E93-D93)-TIME(1,0,0)</f>
        <v>0.38541666666666646</v>
      </c>
      <c r="G93" s="3">
        <v>42979</v>
      </c>
      <c r="H93" s="8"/>
      <c r="I93" s="8"/>
      <c r="J93" s="8"/>
      <c r="K93" s="8"/>
      <c r="L93" s="10">
        <f t="shared" ref="L93" si="28">(I93-H93+K93-J93)-TIME(0,30,0)</f>
        <v>-2.0833333333333332E-2</v>
      </c>
      <c r="M93" s="3">
        <v>43014</v>
      </c>
      <c r="N93" s="8"/>
      <c r="O93" s="8"/>
      <c r="P93" s="8"/>
      <c r="Q93" s="8"/>
      <c r="R93" s="10">
        <f t="shared" si="27"/>
        <v>-2.0833333333333332E-2</v>
      </c>
      <c r="S93" s="89"/>
      <c r="T93" s="90"/>
      <c r="U93" s="90"/>
      <c r="V93" s="90"/>
      <c r="W93" s="90"/>
      <c r="X93" s="90"/>
    </row>
    <row r="94" spans="1:24" ht="20.100000000000001" customHeight="1" thickBot="1" x14ac:dyDescent="0.3">
      <c r="A94" s="3">
        <v>42952</v>
      </c>
      <c r="B94" s="8">
        <v>0.39583333333333331</v>
      </c>
      <c r="C94" s="8">
        <v>0.65625</v>
      </c>
      <c r="D94" s="8">
        <v>0.77083333333333337</v>
      </c>
      <c r="E94" s="8">
        <v>0.95833333333333337</v>
      </c>
      <c r="F94" s="10">
        <f>(C94-B94+E94-D94)-TIME(1,0,0)</f>
        <v>0.40624999999999994</v>
      </c>
      <c r="G94" s="3">
        <v>42980</v>
      </c>
      <c r="H94" s="8"/>
      <c r="I94" s="8"/>
      <c r="J94" s="8"/>
      <c r="K94" s="8"/>
      <c r="L94" s="10">
        <f>(I94-H94+K94-J94)-TIME(0,30,0)</f>
        <v>-2.0833333333333332E-2</v>
      </c>
      <c r="M94" s="3">
        <v>43015</v>
      </c>
      <c r="N94" s="8"/>
      <c r="O94" s="8"/>
      <c r="P94" s="8"/>
      <c r="Q94" s="8"/>
      <c r="R94" s="10">
        <f>(O94-N94+Q94-P94)-TIME(0,30,0)</f>
        <v>-2.0833333333333332E-2</v>
      </c>
      <c r="S94" s="32"/>
      <c r="T94" s="33"/>
      <c r="U94" s="33"/>
      <c r="V94" s="33"/>
      <c r="W94" s="33"/>
      <c r="X94" s="34"/>
    </row>
    <row r="95" spans="1:24" ht="20.100000000000001" customHeight="1" x14ac:dyDescent="0.25">
      <c r="A95" s="3">
        <v>42953</v>
      </c>
      <c r="B95" s="8"/>
      <c r="C95" s="8"/>
      <c r="D95" s="8"/>
      <c r="E95" s="8"/>
      <c r="F95" s="6"/>
      <c r="G95" s="3">
        <v>42981</v>
      </c>
      <c r="H95" s="8"/>
      <c r="I95" s="8"/>
      <c r="J95" s="8"/>
      <c r="K95" s="8"/>
      <c r="L95" s="6"/>
      <c r="M95" s="3">
        <v>43016</v>
      </c>
      <c r="N95" s="8"/>
      <c r="O95" s="8"/>
      <c r="P95" s="8"/>
      <c r="Q95" s="8"/>
      <c r="R95" s="6"/>
      <c r="S95" s="32"/>
      <c r="T95" s="33"/>
      <c r="U95" s="33"/>
      <c r="V95" s="33"/>
      <c r="W95" s="33"/>
      <c r="X95" s="35"/>
    </row>
    <row r="96" spans="1:24" ht="20.100000000000001" customHeight="1" thickBot="1" x14ac:dyDescent="0.3">
      <c r="A96" s="75" t="s">
        <v>3</v>
      </c>
      <c r="B96" s="76"/>
      <c r="C96" s="76"/>
      <c r="D96" s="76"/>
      <c r="E96" s="77"/>
      <c r="F96" s="31">
        <f>SUM(F89:F95)</f>
        <v>1.8541666666666663</v>
      </c>
      <c r="G96" s="75" t="s">
        <v>3</v>
      </c>
      <c r="H96" s="76"/>
      <c r="I96" s="76"/>
      <c r="J96" s="76"/>
      <c r="K96" s="77"/>
      <c r="L96" s="31">
        <f>SUM(L89:L95)</f>
        <v>-4.1666666666666664E-2</v>
      </c>
      <c r="M96" s="75" t="s">
        <v>3</v>
      </c>
      <c r="N96" s="76"/>
      <c r="O96" s="76"/>
      <c r="P96" s="76"/>
      <c r="Q96" s="77"/>
      <c r="R96" s="31">
        <f>SUM(R89:R95)</f>
        <v>-0.10416666666666666</v>
      </c>
      <c r="S96" s="32"/>
      <c r="T96" s="33"/>
      <c r="U96" s="33"/>
      <c r="V96" s="33"/>
      <c r="W96" s="33"/>
      <c r="X96" s="35"/>
    </row>
    <row r="97" spans="1:24" ht="20.100000000000001" customHeight="1" thickBot="1" x14ac:dyDescent="0.3">
      <c r="A97" s="3">
        <v>42954</v>
      </c>
      <c r="B97" s="7"/>
      <c r="C97" s="7"/>
      <c r="D97" s="7"/>
      <c r="E97" s="7"/>
      <c r="F97" s="4"/>
      <c r="G97" s="3">
        <v>42982</v>
      </c>
      <c r="H97" s="7"/>
      <c r="I97" s="7"/>
      <c r="J97" s="7"/>
      <c r="K97" s="7"/>
      <c r="L97" s="4"/>
      <c r="M97" s="3">
        <v>43017</v>
      </c>
      <c r="N97" s="7"/>
      <c r="O97" s="7"/>
      <c r="P97" s="7"/>
      <c r="Q97" s="7"/>
      <c r="R97" s="4"/>
      <c r="S97" s="32"/>
      <c r="T97" s="33"/>
      <c r="U97" s="33"/>
      <c r="V97" s="33"/>
      <c r="W97" s="33"/>
      <c r="X97" s="35"/>
    </row>
    <row r="98" spans="1:24" ht="20.100000000000001" customHeight="1" thickBot="1" x14ac:dyDescent="0.3">
      <c r="A98" s="3">
        <v>42955</v>
      </c>
      <c r="B98" s="19"/>
      <c r="C98" s="19"/>
      <c r="D98" s="19"/>
      <c r="E98" s="19"/>
      <c r="F98" s="10">
        <f t="shared" ref="F98" si="29">(C98-B98+E98-D98)-TIME(1,0,0)</f>
        <v>-4.1666666666666664E-2</v>
      </c>
      <c r="G98" s="3">
        <v>42983</v>
      </c>
      <c r="H98" s="19"/>
      <c r="I98" s="19"/>
      <c r="J98" s="19"/>
      <c r="K98" s="19"/>
      <c r="L98" s="10">
        <f t="shared" ref="L98" si="30">(I98-H98+K98-J98)-TIME(1,0,0)</f>
        <v>-4.1666666666666664E-2</v>
      </c>
      <c r="M98" s="3">
        <v>43018</v>
      </c>
      <c r="N98" s="19"/>
      <c r="O98" s="19"/>
      <c r="P98" s="19"/>
      <c r="Q98" s="19"/>
      <c r="R98" s="10">
        <f t="shared" ref="R98" si="31">(O98-N98+Q98-P98)-TIME(1,0,0)</f>
        <v>-4.1666666666666664E-2</v>
      </c>
      <c r="S98" s="32"/>
      <c r="T98" s="33"/>
      <c r="U98" s="33"/>
      <c r="V98" s="33"/>
      <c r="W98" s="33"/>
      <c r="X98" s="35"/>
    </row>
    <row r="99" spans="1:24" ht="20.100000000000001" customHeight="1" thickBot="1" x14ac:dyDescent="0.3">
      <c r="A99" s="3">
        <v>42956</v>
      </c>
      <c r="B99" s="8"/>
      <c r="C99" s="8"/>
      <c r="D99" s="8"/>
      <c r="E99" s="8"/>
      <c r="F99" s="10">
        <f>(C99-B99+E99-D99)-TIME(0,30,0)</f>
        <v>-2.0833333333333332E-2</v>
      </c>
      <c r="G99" s="3">
        <v>42984</v>
      </c>
      <c r="H99" s="8"/>
      <c r="I99" s="8"/>
      <c r="J99" s="8"/>
      <c r="K99" s="8"/>
      <c r="L99" s="10">
        <f>(I99-H99+K99-J99)-TIME(0,30,0)</f>
        <v>-2.0833333333333332E-2</v>
      </c>
      <c r="M99" s="3">
        <v>43019</v>
      </c>
      <c r="N99" s="8"/>
      <c r="O99" s="8"/>
      <c r="P99" s="8"/>
      <c r="Q99" s="8"/>
      <c r="R99" s="10">
        <f>(O99-N99+Q99-P99)-TIME(0,30,0)</f>
        <v>-2.0833333333333332E-2</v>
      </c>
      <c r="S99" s="32"/>
      <c r="T99" s="33"/>
      <c r="U99" s="33"/>
      <c r="V99" s="33"/>
      <c r="W99" s="33"/>
      <c r="X99" s="35"/>
    </row>
    <row r="100" spans="1:24" ht="20.100000000000001" customHeight="1" thickBot="1" x14ac:dyDescent="0.3">
      <c r="A100" s="3">
        <v>42957</v>
      </c>
      <c r="B100" s="8"/>
      <c r="C100" s="8"/>
      <c r="D100" s="8"/>
      <c r="E100" s="8"/>
      <c r="F100" s="10">
        <f t="shared" ref="F100:F101" si="32">(C100-B100+E100-D100)-TIME(1,0,0)</f>
        <v>-4.1666666666666664E-2</v>
      </c>
      <c r="G100" s="3">
        <v>42985</v>
      </c>
      <c r="H100" s="8"/>
      <c r="I100" s="8"/>
      <c r="J100" s="8"/>
      <c r="K100" s="8"/>
      <c r="L100" s="10">
        <f t="shared" ref="L100:L101" si="33">(I100-H100+K100-J100)-TIME(1,0,0)</f>
        <v>-4.1666666666666664E-2</v>
      </c>
      <c r="M100" s="3">
        <v>43020</v>
      </c>
      <c r="N100" s="8"/>
      <c r="O100" s="8"/>
      <c r="P100" s="8"/>
      <c r="Q100" s="8"/>
      <c r="R100" s="10">
        <f t="shared" ref="R100:R101" si="34">(O100-N100+Q100-P100)-TIME(1,0,0)</f>
        <v>-4.1666666666666664E-2</v>
      </c>
      <c r="S100" s="32"/>
      <c r="T100" s="33"/>
      <c r="U100" s="33"/>
      <c r="V100" s="33"/>
      <c r="W100" s="33"/>
      <c r="X100" s="34"/>
    </row>
    <row r="101" spans="1:24" ht="20.100000000000001" customHeight="1" thickBot="1" x14ac:dyDescent="0.3">
      <c r="A101" s="3">
        <v>42958</v>
      </c>
      <c r="B101" s="8"/>
      <c r="C101" s="8"/>
      <c r="D101" s="8"/>
      <c r="E101" s="8"/>
      <c r="F101" s="10">
        <f t="shared" si="32"/>
        <v>-4.1666666666666664E-2</v>
      </c>
      <c r="G101" s="3">
        <v>42986</v>
      </c>
      <c r="H101" s="8"/>
      <c r="I101" s="8"/>
      <c r="J101" s="8"/>
      <c r="K101" s="8"/>
      <c r="L101" s="10">
        <f t="shared" si="33"/>
        <v>-4.1666666666666664E-2</v>
      </c>
      <c r="M101" s="3">
        <v>43021</v>
      </c>
      <c r="N101" s="8"/>
      <c r="O101" s="8"/>
      <c r="P101" s="8"/>
      <c r="Q101" s="8"/>
      <c r="R101" s="10">
        <f t="shared" si="34"/>
        <v>-4.1666666666666664E-2</v>
      </c>
      <c r="S101" s="83"/>
      <c r="T101" s="83"/>
      <c r="U101" s="83"/>
      <c r="V101" s="83"/>
      <c r="W101" s="83"/>
      <c r="X101" s="36"/>
    </row>
    <row r="102" spans="1:24" ht="20.100000000000001" customHeight="1" thickBot="1" x14ac:dyDescent="0.3">
      <c r="A102" s="3">
        <v>42959</v>
      </c>
      <c r="B102" s="8"/>
      <c r="C102" s="8"/>
      <c r="D102" s="8"/>
      <c r="E102" s="8"/>
      <c r="F102" s="10">
        <f>(C102-B102+E102-D102)-TIME(1,0,0)</f>
        <v>-4.1666666666666664E-2</v>
      </c>
      <c r="G102" s="3">
        <v>42987</v>
      </c>
      <c r="H102" s="8"/>
      <c r="I102" s="8"/>
      <c r="J102" s="8"/>
      <c r="K102" s="8"/>
      <c r="L102" s="10">
        <f>(I102-H102+K102-J102)-TIME(1,0,0)</f>
        <v>-4.1666666666666664E-2</v>
      </c>
      <c r="M102" s="3">
        <v>43022</v>
      </c>
      <c r="N102" s="8"/>
      <c r="O102" s="8"/>
      <c r="P102" s="8"/>
      <c r="Q102" s="8"/>
      <c r="R102" s="10">
        <f>(O102-N102+Q102-P102)-TIME(1,0,0)</f>
        <v>-4.1666666666666664E-2</v>
      </c>
      <c r="S102" s="32"/>
      <c r="T102" s="33"/>
      <c r="U102" s="33"/>
      <c r="V102" s="33"/>
      <c r="W102" s="33"/>
      <c r="X102" s="34"/>
    </row>
    <row r="103" spans="1:24" ht="20.100000000000001" customHeight="1" x14ac:dyDescent="0.25">
      <c r="A103" s="3">
        <v>42960</v>
      </c>
      <c r="B103" s="8"/>
      <c r="C103" s="8"/>
      <c r="D103" s="8"/>
      <c r="E103" s="8"/>
      <c r="F103" s="6"/>
      <c r="G103" s="3">
        <v>42988</v>
      </c>
      <c r="H103" s="8"/>
      <c r="I103" s="8"/>
      <c r="J103" s="8"/>
      <c r="K103" s="8"/>
      <c r="L103" s="6"/>
      <c r="M103" s="3">
        <v>43023</v>
      </c>
      <c r="N103" s="8"/>
      <c r="O103" s="8"/>
      <c r="P103" s="8"/>
      <c r="Q103" s="8"/>
      <c r="R103" s="6"/>
      <c r="S103" s="32"/>
      <c r="T103" s="37"/>
      <c r="U103" s="37"/>
      <c r="V103" s="37"/>
      <c r="W103" s="37"/>
      <c r="X103" s="35"/>
    </row>
    <row r="104" spans="1:24" ht="20.100000000000001" customHeight="1" thickBot="1" x14ac:dyDescent="0.3">
      <c r="A104" s="75" t="s">
        <v>3</v>
      </c>
      <c r="B104" s="76"/>
      <c r="C104" s="76"/>
      <c r="D104" s="76"/>
      <c r="E104" s="77"/>
      <c r="F104" s="31">
        <f>SUM(F97:F103)</f>
        <v>-0.18749999999999997</v>
      </c>
      <c r="G104" s="75" t="s">
        <v>3</v>
      </c>
      <c r="H104" s="76"/>
      <c r="I104" s="76"/>
      <c r="J104" s="76"/>
      <c r="K104" s="77"/>
      <c r="L104" s="31">
        <f>SUM(L97:L103)</f>
        <v>-0.18749999999999997</v>
      </c>
      <c r="M104" s="75" t="s">
        <v>3</v>
      </c>
      <c r="N104" s="76"/>
      <c r="O104" s="76"/>
      <c r="P104" s="76"/>
      <c r="Q104" s="77"/>
      <c r="R104" s="31">
        <f>SUM(R97:R103)</f>
        <v>-0.18749999999999997</v>
      </c>
      <c r="S104" s="32"/>
      <c r="T104" s="33"/>
      <c r="U104" s="33"/>
      <c r="V104" s="33"/>
      <c r="W104" s="33"/>
      <c r="X104" s="35"/>
    </row>
    <row r="105" spans="1:24" ht="20.100000000000001" customHeight="1" thickBot="1" x14ac:dyDescent="0.3">
      <c r="A105" s="3">
        <v>42961</v>
      </c>
      <c r="B105" s="8"/>
      <c r="C105" s="8"/>
      <c r="D105" s="8"/>
      <c r="E105" s="8"/>
      <c r="F105" s="10">
        <f>(C105-B105+E105-D105)</f>
        <v>0</v>
      </c>
      <c r="G105" s="3">
        <v>42989</v>
      </c>
      <c r="H105" s="8"/>
      <c r="I105" s="8"/>
      <c r="J105" s="8"/>
      <c r="K105" s="8"/>
      <c r="L105" s="10">
        <f>(I105-H105+K105-J105)</f>
        <v>0</v>
      </c>
      <c r="M105" s="3">
        <v>43024</v>
      </c>
      <c r="N105" s="8"/>
      <c r="O105" s="8"/>
      <c r="P105" s="8"/>
      <c r="Q105" s="8"/>
      <c r="R105" s="10">
        <f>(O105-N105+Q105-P105)</f>
        <v>0</v>
      </c>
      <c r="S105" s="32"/>
      <c r="T105" s="33"/>
      <c r="U105" s="33"/>
      <c r="V105" s="33"/>
      <c r="W105" s="33"/>
      <c r="X105" s="35"/>
    </row>
    <row r="106" spans="1:24" ht="20.100000000000001" customHeight="1" thickBot="1" x14ac:dyDescent="0.3">
      <c r="A106" s="3">
        <v>42962</v>
      </c>
      <c r="B106" s="8"/>
      <c r="C106" s="8"/>
      <c r="D106" s="8"/>
      <c r="E106" s="8"/>
      <c r="F106" s="10">
        <f t="shared" ref="F106:F107" si="35">(C106-B106+E106-D106)-TIME(1,0,0)</f>
        <v>-4.1666666666666664E-2</v>
      </c>
      <c r="G106" s="3">
        <v>42990</v>
      </c>
      <c r="H106" s="8"/>
      <c r="I106" s="8"/>
      <c r="J106" s="8"/>
      <c r="K106" s="8"/>
      <c r="L106" s="10">
        <f t="shared" ref="L106:L107" si="36">(I106-H106+K106-J106)-TIME(1,0,0)</f>
        <v>-4.1666666666666664E-2</v>
      </c>
      <c r="M106" s="3">
        <v>43025</v>
      </c>
      <c r="N106" s="8"/>
      <c r="O106" s="8"/>
      <c r="P106" s="8"/>
      <c r="Q106" s="8"/>
      <c r="R106" s="10">
        <f t="shared" ref="R106:R107" si="37">(O106-N106+Q106-P106)-TIME(1,0,0)</f>
        <v>-4.1666666666666664E-2</v>
      </c>
      <c r="S106" s="32"/>
      <c r="T106" s="33"/>
      <c r="U106" s="33"/>
      <c r="V106" s="33"/>
      <c r="W106" s="33"/>
      <c r="X106" s="35"/>
    </row>
    <row r="107" spans="1:24" ht="20.100000000000001" customHeight="1" thickBot="1" x14ac:dyDescent="0.3">
      <c r="A107" s="3">
        <v>42963</v>
      </c>
      <c r="B107" s="8"/>
      <c r="C107" s="8"/>
      <c r="D107" s="8"/>
      <c r="E107" s="8"/>
      <c r="F107" s="10">
        <f t="shared" si="35"/>
        <v>-4.1666666666666664E-2</v>
      </c>
      <c r="G107" s="3">
        <v>42991</v>
      </c>
      <c r="H107" s="8"/>
      <c r="I107" s="8"/>
      <c r="J107" s="8"/>
      <c r="K107" s="8"/>
      <c r="L107" s="10">
        <f t="shared" si="36"/>
        <v>-4.1666666666666664E-2</v>
      </c>
      <c r="M107" s="3">
        <v>43026</v>
      </c>
      <c r="N107" s="8"/>
      <c r="O107" s="8"/>
      <c r="P107" s="8"/>
      <c r="Q107" s="8"/>
      <c r="R107" s="10">
        <f t="shared" si="37"/>
        <v>-4.1666666666666664E-2</v>
      </c>
      <c r="S107" s="32"/>
      <c r="T107" s="33"/>
      <c r="U107" s="33"/>
      <c r="V107" s="33"/>
      <c r="W107" s="33"/>
      <c r="X107" s="35"/>
    </row>
    <row r="108" spans="1:24" ht="20.100000000000001" customHeight="1" thickBot="1" x14ac:dyDescent="0.3">
      <c r="A108" s="3">
        <v>42964</v>
      </c>
      <c r="B108" s="8"/>
      <c r="C108" s="8"/>
      <c r="D108" s="8"/>
      <c r="E108" s="8"/>
      <c r="F108" s="10">
        <f>(C108-B108+E108-D108)-TIME(0,30,0)</f>
        <v>-2.0833333333333332E-2</v>
      </c>
      <c r="G108" s="3">
        <v>42992</v>
      </c>
      <c r="H108" s="8"/>
      <c r="I108" s="8"/>
      <c r="J108" s="8"/>
      <c r="K108" s="8"/>
      <c r="L108" s="10">
        <f>(I108-H108+K108-J108)-TIME(0,30,0)</f>
        <v>-2.0833333333333332E-2</v>
      </c>
      <c r="M108" s="3">
        <v>43027</v>
      </c>
      <c r="N108" s="8"/>
      <c r="O108" s="8"/>
      <c r="P108" s="8"/>
      <c r="Q108" s="8"/>
      <c r="R108" s="10">
        <f>(O108-N108+Q108-P108)-TIME(0,30,0)</f>
        <v>-2.0833333333333332E-2</v>
      </c>
      <c r="S108" s="32"/>
      <c r="T108" s="33"/>
      <c r="U108" s="33"/>
      <c r="V108" s="33"/>
      <c r="W108" s="33"/>
      <c r="X108" s="34"/>
    </row>
    <row r="109" spans="1:24" ht="20.100000000000001" customHeight="1" thickBot="1" x14ac:dyDescent="0.3">
      <c r="A109" s="3">
        <v>42965</v>
      </c>
      <c r="B109" s="8"/>
      <c r="C109" s="8"/>
      <c r="D109" s="8"/>
      <c r="E109" s="8"/>
      <c r="F109" s="10">
        <f t="shared" ref="F109" si="38">(C109-B109+E109-D109)-TIME(1,0,0)</f>
        <v>-4.1666666666666664E-2</v>
      </c>
      <c r="G109" s="3">
        <v>42993</v>
      </c>
      <c r="H109" s="8"/>
      <c r="I109" s="8"/>
      <c r="J109" s="8"/>
      <c r="K109" s="8"/>
      <c r="L109" s="10">
        <f t="shared" ref="L109" si="39">(I109-H109+K109-J109)-TIME(1,0,0)</f>
        <v>-4.1666666666666664E-2</v>
      </c>
      <c r="M109" s="3">
        <v>43028</v>
      </c>
      <c r="N109" s="8"/>
      <c r="O109" s="8"/>
      <c r="P109" s="8"/>
      <c r="Q109" s="8"/>
      <c r="R109" s="10">
        <f t="shared" ref="R109" si="40">(O109-N109+Q109-P109)-TIME(1,0,0)</f>
        <v>-4.1666666666666664E-2</v>
      </c>
      <c r="S109" s="83"/>
      <c r="T109" s="83"/>
      <c r="U109" s="83"/>
      <c r="V109" s="83"/>
      <c r="W109" s="83"/>
      <c r="X109" s="36"/>
    </row>
    <row r="110" spans="1:24" ht="20.100000000000001" customHeight="1" thickBot="1" x14ac:dyDescent="0.3">
      <c r="A110" s="3">
        <v>42966</v>
      </c>
      <c r="B110" s="8"/>
      <c r="C110" s="8"/>
      <c r="D110" s="8"/>
      <c r="E110" s="8"/>
      <c r="F110" s="10">
        <f>(C110-B110+E110-D110)-TIME(1,0,0)</f>
        <v>-4.1666666666666664E-2</v>
      </c>
      <c r="G110" s="3">
        <v>42994</v>
      </c>
      <c r="H110" s="8"/>
      <c r="I110" s="8"/>
      <c r="J110" s="8"/>
      <c r="K110" s="8"/>
      <c r="L110" s="10">
        <f>(I110-H110+K110-J110)-TIME(1,0,0)</f>
        <v>-4.1666666666666664E-2</v>
      </c>
      <c r="M110" s="3">
        <v>43029</v>
      </c>
      <c r="N110" s="8"/>
      <c r="O110" s="8"/>
      <c r="P110" s="8"/>
      <c r="Q110" s="8"/>
      <c r="R110" s="10">
        <f>(O110-N110+Q110-P110)-TIME(1,0,0)</f>
        <v>-4.1666666666666664E-2</v>
      </c>
      <c r="S110" s="32"/>
      <c r="T110" s="33"/>
      <c r="U110" s="33"/>
      <c r="V110" s="33"/>
      <c r="W110" s="33"/>
      <c r="X110" s="35"/>
    </row>
    <row r="111" spans="1:24" ht="20.100000000000001" customHeight="1" x14ac:dyDescent="0.25">
      <c r="A111" s="3">
        <v>42967</v>
      </c>
      <c r="B111" s="8"/>
      <c r="C111" s="8"/>
      <c r="D111" s="8"/>
      <c r="E111" s="8"/>
      <c r="F111" s="6"/>
      <c r="G111" s="3">
        <v>42995</v>
      </c>
      <c r="H111" s="8"/>
      <c r="I111" s="8"/>
      <c r="J111" s="8"/>
      <c r="K111" s="8"/>
      <c r="L111" s="6"/>
      <c r="M111" s="3">
        <v>43030</v>
      </c>
      <c r="N111" s="8"/>
      <c r="O111" s="8"/>
      <c r="P111" s="8"/>
      <c r="Q111" s="8"/>
      <c r="R111" s="6"/>
      <c r="S111" s="32"/>
      <c r="T111" s="33"/>
      <c r="U111" s="33"/>
      <c r="V111" s="33"/>
      <c r="W111" s="33"/>
      <c r="X111" s="35"/>
    </row>
    <row r="112" spans="1:24" ht="20.100000000000001" customHeight="1" thickBot="1" x14ac:dyDescent="0.3">
      <c r="A112" s="75" t="s">
        <v>3</v>
      </c>
      <c r="B112" s="76"/>
      <c r="C112" s="76"/>
      <c r="D112" s="76"/>
      <c r="E112" s="77"/>
      <c r="F112" s="31">
        <f>SUM(F105:F111)</f>
        <v>-0.18749999999999997</v>
      </c>
      <c r="G112" s="75" t="s">
        <v>3</v>
      </c>
      <c r="H112" s="76"/>
      <c r="I112" s="76"/>
      <c r="J112" s="76"/>
      <c r="K112" s="77"/>
      <c r="L112" s="31">
        <f>SUM(L105:L111)</f>
        <v>-0.18749999999999997</v>
      </c>
      <c r="M112" s="75" t="s">
        <v>3</v>
      </c>
      <c r="N112" s="76"/>
      <c r="O112" s="76"/>
      <c r="P112" s="76"/>
      <c r="Q112" s="77"/>
      <c r="R112" s="31">
        <f>SUM(R105:R111)</f>
        <v>-0.18749999999999997</v>
      </c>
      <c r="S112" s="32"/>
      <c r="T112" s="33"/>
      <c r="U112" s="33"/>
      <c r="V112" s="33"/>
      <c r="W112" s="33"/>
      <c r="X112" s="35"/>
    </row>
    <row r="113" spans="1:24" ht="20.100000000000001" customHeight="1" thickBot="1" x14ac:dyDescent="0.3">
      <c r="A113" s="3">
        <v>42968</v>
      </c>
      <c r="B113" s="7"/>
      <c r="C113" s="7"/>
      <c r="D113" s="7"/>
      <c r="E113" s="7"/>
      <c r="F113" s="4"/>
      <c r="G113" s="3">
        <v>42996</v>
      </c>
      <c r="H113" s="7"/>
      <c r="I113" s="7"/>
      <c r="J113" s="7"/>
      <c r="K113" s="7"/>
      <c r="L113" s="4"/>
      <c r="M113" s="3">
        <v>43031</v>
      </c>
      <c r="N113" s="7"/>
      <c r="O113" s="7"/>
      <c r="P113" s="7"/>
      <c r="Q113" s="7"/>
      <c r="R113" s="4"/>
      <c r="S113" s="32"/>
      <c r="T113" s="33"/>
      <c r="U113" s="33"/>
      <c r="V113" s="33"/>
      <c r="W113" s="33"/>
      <c r="X113" s="35"/>
    </row>
    <row r="114" spans="1:24" ht="20.100000000000001" customHeight="1" thickBot="1" x14ac:dyDescent="0.3">
      <c r="A114" s="3">
        <v>42969</v>
      </c>
      <c r="B114" s="8"/>
      <c r="C114" s="8"/>
      <c r="D114" s="8"/>
      <c r="E114" s="8"/>
      <c r="F114" s="10">
        <f>(C114-B114+E114-D114)-TIME(0,30,0)</f>
        <v>-2.0833333333333332E-2</v>
      </c>
      <c r="G114" s="3">
        <v>42997</v>
      </c>
      <c r="H114" s="8"/>
      <c r="I114" s="8"/>
      <c r="J114" s="8"/>
      <c r="K114" s="8"/>
      <c r="L114" s="10">
        <f>(I114-H114+K114-J114)-TIME(0,30,0)</f>
        <v>-2.0833333333333332E-2</v>
      </c>
      <c r="M114" s="3">
        <v>43032</v>
      </c>
      <c r="N114" s="8"/>
      <c r="O114" s="8"/>
      <c r="P114" s="8"/>
      <c r="Q114" s="8"/>
      <c r="R114" s="10">
        <f>(O114-N114+Q114-P114)-TIME(0,30,0)</f>
        <v>-2.0833333333333332E-2</v>
      </c>
      <c r="S114" s="32"/>
      <c r="T114" s="33"/>
      <c r="U114" s="33"/>
      <c r="V114" s="33"/>
      <c r="W114" s="33"/>
      <c r="X114" s="35"/>
    </row>
    <row r="115" spans="1:24" ht="20.100000000000001" customHeight="1" thickBot="1" x14ac:dyDescent="0.3">
      <c r="A115" s="3">
        <v>42970</v>
      </c>
      <c r="B115" s="8"/>
      <c r="C115" s="8"/>
      <c r="D115" s="8"/>
      <c r="E115" s="8"/>
      <c r="F115" s="10">
        <f>(C115-B115+E115-D115)-TIME(0,30,0)</f>
        <v>-2.0833333333333332E-2</v>
      </c>
      <c r="G115" s="3">
        <v>42998</v>
      </c>
      <c r="H115" s="8"/>
      <c r="I115" s="8"/>
      <c r="J115" s="8"/>
      <c r="K115" s="8"/>
      <c r="L115" s="10">
        <f>(I115-H115+K115-J115)-TIME(0,30,0)</f>
        <v>-2.0833333333333332E-2</v>
      </c>
      <c r="M115" s="3">
        <v>43033</v>
      </c>
      <c r="N115" s="8"/>
      <c r="O115" s="8"/>
      <c r="P115" s="8"/>
      <c r="Q115" s="8"/>
      <c r="R115" s="10">
        <f>(O115-N115+Q115-P115)-TIME(0,30,0)</f>
        <v>-2.0833333333333332E-2</v>
      </c>
      <c r="S115" s="32"/>
      <c r="T115" s="33"/>
      <c r="U115" s="33"/>
      <c r="V115" s="33"/>
      <c r="W115" s="33"/>
      <c r="X115" s="35"/>
    </row>
    <row r="116" spans="1:24" ht="20.100000000000001" customHeight="1" thickBot="1" x14ac:dyDescent="0.3">
      <c r="A116" s="3">
        <v>42971</v>
      </c>
      <c r="B116" s="8"/>
      <c r="C116" s="8"/>
      <c r="D116" s="8"/>
      <c r="E116" s="8"/>
      <c r="F116" s="10">
        <f t="shared" ref="F116" si="41">(C116-B116+E116-D116)-TIME(1,0,0)</f>
        <v>-4.1666666666666664E-2</v>
      </c>
      <c r="G116" s="3">
        <v>42999</v>
      </c>
      <c r="H116" s="8"/>
      <c r="I116" s="8"/>
      <c r="J116" s="8"/>
      <c r="K116" s="8"/>
      <c r="L116" s="10">
        <f t="shared" ref="L116" si="42">(I116-H116+K116-J116)-TIME(1,0,0)</f>
        <v>-4.1666666666666664E-2</v>
      </c>
      <c r="M116" s="3">
        <v>43034</v>
      </c>
      <c r="N116" s="8"/>
      <c r="O116" s="8"/>
      <c r="P116" s="8"/>
      <c r="Q116" s="8"/>
      <c r="R116" s="10">
        <f t="shared" ref="R116" si="43">(O116-N116+Q116-P116)-TIME(1,0,0)</f>
        <v>-4.1666666666666664E-2</v>
      </c>
      <c r="S116" s="32"/>
      <c r="T116" s="33"/>
      <c r="U116" s="33"/>
      <c r="V116" s="33"/>
      <c r="W116" s="33"/>
      <c r="X116" s="34"/>
    </row>
    <row r="117" spans="1:24" ht="20.100000000000001" customHeight="1" thickBot="1" x14ac:dyDescent="0.3">
      <c r="A117" s="3">
        <v>42972</v>
      </c>
      <c r="B117" s="8"/>
      <c r="C117" s="8"/>
      <c r="D117" s="8"/>
      <c r="E117" s="8"/>
      <c r="F117" s="10">
        <f>(C117-B117+E117-D117)-TIME(0,30,0)</f>
        <v>-2.0833333333333332E-2</v>
      </c>
      <c r="G117" s="3">
        <v>43000</v>
      </c>
      <c r="H117" s="8"/>
      <c r="I117" s="8"/>
      <c r="J117" s="8"/>
      <c r="K117" s="8"/>
      <c r="L117" s="10">
        <f>(I117-H117+K117-J117)-TIME(0,30,0)</f>
        <v>-2.0833333333333332E-2</v>
      </c>
      <c r="M117" s="3">
        <v>43035</v>
      </c>
      <c r="N117" s="8"/>
      <c r="O117" s="8"/>
      <c r="P117" s="8"/>
      <c r="Q117" s="8"/>
      <c r="R117" s="10">
        <f>(O117-N117+Q117-P117)-TIME(0,30,0)</f>
        <v>-2.0833333333333332E-2</v>
      </c>
      <c r="S117" s="83"/>
      <c r="T117" s="83"/>
      <c r="U117" s="83"/>
      <c r="V117" s="83"/>
      <c r="W117" s="83"/>
      <c r="X117" s="36"/>
    </row>
    <row r="118" spans="1:24" ht="20.100000000000001" customHeight="1" thickBot="1" x14ac:dyDescent="0.3">
      <c r="A118" s="3">
        <v>42973</v>
      </c>
      <c r="B118" s="8"/>
      <c r="C118" s="8"/>
      <c r="D118" s="8"/>
      <c r="E118" s="8"/>
      <c r="F118" s="10">
        <f>(C118-B118+E118-D118)-TIME(0,30,0)</f>
        <v>-2.0833333333333332E-2</v>
      </c>
      <c r="G118" s="3">
        <v>43001</v>
      </c>
      <c r="H118" s="8"/>
      <c r="I118" s="8"/>
      <c r="J118" s="8"/>
      <c r="K118" s="8"/>
      <c r="L118" s="10">
        <f>(I118-H118+K118-J118)-TIME(0,30,0)</f>
        <v>-2.0833333333333332E-2</v>
      </c>
      <c r="M118" s="3">
        <v>43036</v>
      </c>
      <c r="N118" s="8"/>
      <c r="O118" s="8"/>
      <c r="P118" s="8"/>
      <c r="Q118" s="8"/>
      <c r="R118" s="10">
        <f>(O118-N118+Q118-P118)-TIME(0,30,0)</f>
        <v>-2.0833333333333332E-2</v>
      </c>
      <c r="S118" s="32"/>
      <c r="T118" s="33"/>
      <c r="U118" s="33"/>
      <c r="V118" s="33"/>
      <c r="W118" s="33"/>
      <c r="X118" s="34"/>
    </row>
    <row r="119" spans="1:24" ht="20.100000000000001" customHeight="1" x14ac:dyDescent="0.25">
      <c r="A119" s="3">
        <v>42974</v>
      </c>
      <c r="B119" s="8"/>
      <c r="C119" s="8"/>
      <c r="D119" s="8"/>
      <c r="E119" s="8"/>
      <c r="F119" s="6"/>
      <c r="G119" s="3">
        <v>43002</v>
      </c>
      <c r="H119" s="8"/>
      <c r="I119" s="8"/>
      <c r="J119" s="8"/>
      <c r="K119" s="8"/>
      <c r="L119" s="6"/>
      <c r="M119" s="3">
        <v>43037</v>
      </c>
      <c r="N119" s="8"/>
      <c r="O119" s="8"/>
      <c r="P119" s="8"/>
      <c r="Q119" s="8"/>
      <c r="R119" s="6"/>
      <c r="S119" s="32"/>
      <c r="T119" s="33"/>
      <c r="U119" s="33"/>
      <c r="V119" s="33"/>
      <c r="W119" s="33"/>
      <c r="X119" s="35"/>
    </row>
    <row r="120" spans="1:24" ht="20.100000000000001" customHeight="1" thickBot="1" x14ac:dyDescent="0.3">
      <c r="A120" s="75" t="s">
        <v>3</v>
      </c>
      <c r="B120" s="76"/>
      <c r="C120" s="76"/>
      <c r="D120" s="76"/>
      <c r="E120" s="77"/>
      <c r="F120" s="31">
        <f>SUM(F113:F119)</f>
        <v>-0.12499999999999999</v>
      </c>
      <c r="G120" s="75" t="s">
        <v>3</v>
      </c>
      <c r="H120" s="76"/>
      <c r="I120" s="76"/>
      <c r="J120" s="76"/>
      <c r="K120" s="77"/>
      <c r="L120" s="31">
        <f>SUM(L113:L119)</f>
        <v>-0.12499999999999999</v>
      </c>
      <c r="M120" s="75" t="s">
        <v>3</v>
      </c>
      <c r="N120" s="76"/>
      <c r="O120" s="76"/>
      <c r="P120" s="76"/>
      <c r="Q120" s="77"/>
      <c r="R120" s="31">
        <f>SUM(R113:R119)</f>
        <v>-0.12499999999999999</v>
      </c>
      <c r="S120" s="32"/>
      <c r="T120" s="33"/>
      <c r="U120" s="33"/>
      <c r="V120" s="33"/>
      <c r="W120" s="33"/>
      <c r="X120" s="35"/>
    </row>
    <row r="121" spans="1:24" ht="20.100000000000001" customHeight="1" thickBot="1" x14ac:dyDescent="0.3">
      <c r="A121" s="3">
        <v>42975</v>
      </c>
      <c r="B121" s="8"/>
      <c r="C121" s="8"/>
      <c r="D121" s="8"/>
      <c r="E121" s="8"/>
      <c r="F121" s="10">
        <f>(C121-B121+E121-D121)-TIME(0,30,0)</f>
        <v>-2.0833333333333332E-2</v>
      </c>
      <c r="G121" s="3">
        <v>43003</v>
      </c>
      <c r="H121" s="8"/>
      <c r="I121" s="8"/>
      <c r="J121" s="8"/>
      <c r="K121" s="8"/>
      <c r="L121" s="10">
        <f>(I121-H121+K121-J121)-TIME(0,30,0)</f>
        <v>-2.0833333333333332E-2</v>
      </c>
      <c r="M121" s="3">
        <v>43038</v>
      </c>
      <c r="N121" s="8"/>
      <c r="O121" s="8"/>
      <c r="P121" s="8"/>
      <c r="Q121" s="8"/>
      <c r="R121" s="10">
        <f>(O121-N121+Q121-P121)-TIME(0,30,0)</f>
        <v>-2.0833333333333332E-2</v>
      </c>
      <c r="S121" s="32"/>
      <c r="T121" s="33"/>
      <c r="U121" s="33"/>
      <c r="V121" s="33"/>
      <c r="W121" s="33"/>
      <c r="X121" s="35"/>
    </row>
    <row r="122" spans="1:24" ht="20.100000000000001" customHeight="1" thickBot="1" x14ac:dyDescent="0.3">
      <c r="A122" s="3">
        <v>42976</v>
      </c>
      <c r="B122" s="8"/>
      <c r="C122" s="8"/>
      <c r="D122" s="8"/>
      <c r="E122" s="8"/>
      <c r="F122" s="10">
        <f>(C122-B122+E122-D122)-TIME(0,30,0)</f>
        <v>-2.0833333333333332E-2</v>
      </c>
      <c r="G122" s="3">
        <v>43004</v>
      </c>
      <c r="H122" s="8"/>
      <c r="I122" s="8"/>
      <c r="J122" s="8"/>
      <c r="K122" s="8"/>
      <c r="L122" s="10">
        <f>(I122-H122+K122-J122)-TIME(0,30,0)</f>
        <v>-2.0833333333333332E-2</v>
      </c>
      <c r="M122" s="3">
        <v>43039</v>
      </c>
      <c r="N122" s="8"/>
      <c r="O122" s="8"/>
      <c r="P122" s="8"/>
      <c r="Q122" s="8"/>
      <c r="R122" s="10">
        <f>(O122-N122+Q122-P122)-TIME(0,30,0)</f>
        <v>-2.0833333333333332E-2</v>
      </c>
      <c r="S122" s="32"/>
      <c r="T122" s="33"/>
      <c r="U122" s="33"/>
      <c r="V122" s="33"/>
      <c r="W122" s="33"/>
      <c r="X122" s="35"/>
    </row>
    <row r="123" spans="1:24" ht="20.100000000000001" customHeight="1" thickBot="1" x14ac:dyDescent="0.3">
      <c r="A123" s="3">
        <v>42977</v>
      </c>
      <c r="B123" s="8"/>
      <c r="C123" s="8"/>
      <c r="D123" s="8"/>
      <c r="E123" s="8"/>
      <c r="F123" s="6"/>
      <c r="G123" s="3">
        <v>43005</v>
      </c>
      <c r="H123" s="8"/>
      <c r="I123" s="8"/>
      <c r="J123" s="8"/>
      <c r="K123" s="8"/>
      <c r="L123" s="6"/>
      <c r="M123" s="45"/>
      <c r="N123" s="48"/>
      <c r="O123" s="48"/>
      <c r="P123" s="48"/>
      <c r="Q123" s="48"/>
      <c r="R123" s="52"/>
      <c r="S123" s="32"/>
      <c r="T123" s="33"/>
      <c r="U123" s="33"/>
      <c r="V123" s="33"/>
      <c r="W123" s="33"/>
      <c r="X123" s="35"/>
    </row>
    <row r="124" spans="1:24" ht="20.100000000000001" customHeight="1" thickBot="1" x14ac:dyDescent="0.3">
      <c r="A124" s="3">
        <v>42978</v>
      </c>
      <c r="B124" s="38"/>
      <c r="C124" s="38"/>
      <c r="D124" s="38"/>
      <c r="E124" s="39"/>
      <c r="F124" s="40"/>
      <c r="G124" s="3">
        <v>43006</v>
      </c>
      <c r="H124" s="38"/>
      <c r="I124" s="38"/>
      <c r="J124" s="38"/>
      <c r="K124" s="39"/>
      <c r="L124" s="40"/>
      <c r="M124" s="45"/>
      <c r="N124" s="49"/>
      <c r="O124" s="49"/>
      <c r="P124" s="49"/>
      <c r="Q124" s="50"/>
      <c r="R124" s="51"/>
      <c r="S124" s="32"/>
      <c r="T124" s="33"/>
      <c r="U124" s="33"/>
      <c r="V124" s="33"/>
      <c r="W124" s="33"/>
      <c r="X124" s="34"/>
    </row>
    <row r="125" spans="1:24" ht="20.100000000000001" customHeight="1" thickBot="1" x14ac:dyDescent="0.3">
      <c r="A125" s="45"/>
      <c r="B125" s="49"/>
      <c r="C125" s="49"/>
      <c r="D125" s="49"/>
      <c r="E125" s="50"/>
      <c r="F125" s="51"/>
      <c r="G125" s="3">
        <v>43007</v>
      </c>
      <c r="H125" s="38"/>
      <c r="I125" s="38"/>
      <c r="J125" s="38"/>
      <c r="K125" s="39"/>
      <c r="L125" s="40"/>
      <c r="M125" s="45"/>
      <c r="N125" s="49"/>
      <c r="O125" s="49"/>
      <c r="P125" s="49"/>
      <c r="Q125" s="50"/>
      <c r="R125" s="51"/>
      <c r="S125" s="83"/>
      <c r="T125" s="83"/>
      <c r="U125" s="83"/>
      <c r="V125" s="83"/>
      <c r="W125" s="83"/>
      <c r="X125" s="36"/>
    </row>
    <row r="126" spans="1:24" ht="20.100000000000001" customHeight="1" thickBot="1" x14ac:dyDescent="0.3">
      <c r="A126" s="45"/>
      <c r="B126" s="49"/>
      <c r="C126" s="49"/>
      <c r="D126" s="49"/>
      <c r="E126" s="50"/>
      <c r="F126" s="51"/>
      <c r="G126" s="3">
        <v>43008</v>
      </c>
      <c r="H126" s="38"/>
      <c r="I126" s="38"/>
      <c r="J126" s="38"/>
      <c r="K126" s="39"/>
      <c r="L126" s="40"/>
      <c r="M126" s="45"/>
      <c r="N126" s="49"/>
      <c r="O126" s="49"/>
      <c r="P126" s="49"/>
      <c r="Q126" s="50"/>
      <c r="R126" s="51"/>
      <c r="S126" s="32"/>
      <c r="T126" s="33"/>
      <c r="U126" s="33"/>
      <c r="V126" s="33"/>
      <c r="W126" s="33"/>
      <c r="X126" s="34"/>
    </row>
    <row r="127" spans="1:24" ht="20.100000000000001" customHeight="1" x14ac:dyDescent="0.25">
      <c r="A127" s="45"/>
      <c r="B127" s="49"/>
      <c r="C127" s="49"/>
      <c r="D127" s="49"/>
      <c r="E127" s="50"/>
      <c r="F127" s="51"/>
      <c r="G127" s="45"/>
      <c r="H127" s="49"/>
      <c r="I127" s="49"/>
      <c r="J127" s="49"/>
      <c r="K127" s="50"/>
      <c r="L127" s="51"/>
      <c r="M127" s="45"/>
      <c r="N127" s="49"/>
      <c r="O127" s="49"/>
      <c r="P127" s="49"/>
      <c r="Q127" s="50"/>
      <c r="R127" s="51"/>
      <c r="S127" s="32"/>
      <c r="T127" s="33"/>
      <c r="U127" s="33"/>
      <c r="V127" s="33"/>
      <c r="W127" s="33"/>
      <c r="X127" s="35"/>
    </row>
    <row r="128" spans="1:24" ht="20.100000000000001" customHeight="1" thickBot="1" x14ac:dyDescent="0.3">
      <c r="A128" s="75" t="s">
        <v>3</v>
      </c>
      <c r="B128" s="76"/>
      <c r="C128" s="76"/>
      <c r="D128" s="76"/>
      <c r="E128" s="77"/>
      <c r="F128" s="31">
        <f>SUM(F117:F123)</f>
        <v>-0.20833333333333334</v>
      </c>
      <c r="G128" s="75" t="s">
        <v>3</v>
      </c>
      <c r="H128" s="76"/>
      <c r="I128" s="76"/>
      <c r="J128" s="76"/>
      <c r="K128" s="77"/>
      <c r="L128" s="31">
        <f>SUM(L117:L123)</f>
        <v>-0.20833333333333334</v>
      </c>
      <c r="M128" s="75" t="s">
        <v>3</v>
      </c>
      <c r="N128" s="76"/>
      <c r="O128" s="76"/>
      <c r="P128" s="76"/>
      <c r="Q128" s="77"/>
      <c r="R128" s="31">
        <f>SUM(R117:R123)</f>
        <v>-0.20833333333333334</v>
      </c>
      <c r="S128" s="32"/>
      <c r="T128" s="33"/>
      <c r="U128" s="33"/>
      <c r="V128" s="33"/>
      <c r="W128" s="33"/>
      <c r="X128" s="35"/>
    </row>
    <row r="129" spans="1:24" ht="20.100000000000001" customHeight="1" thickBot="1" x14ac:dyDescent="0.3">
      <c r="A129" s="75" t="s">
        <v>4</v>
      </c>
      <c r="B129" s="76"/>
      <c r="C129" s="76"/>
      <c r="D129" s="76"/>
      <c r="E129" s="77"/>
      <c r="F129" s="31">
        <f>F96+F104+F112+F120</f>
        <v>1.3541666666666663</v>
      </c>
      <c r="G129" s="75" t="s">
        <v>4</v>
      </c>
      <c r="H129" s="76"/>
      <c r="I129" s="76"/>
      <c r="J129" s="76"/>
      <c r="K129" s="77"/>
      <c r="L129" s="31">
        <f>L96+L104+L112+L120</f>
        <v>-0.54166666666666663</v>
      </c>
      <c r="M129" s="75" t="s">
        <v>4</v>
      </c>
      <c r="N129" s="76"/>
      <c r="O129" s="76"/>
      <c r="P129" s="76"/>
      <c r="Q129" s="77"/>
      <c r="R129" s="31">
        <f>R96+R104+R112+R120</f>
        <v>-0.60416666666666663</v>
      </c>
      <c r="S129" s="32"/>
      <c r="T129" s="33"/>
      <c r="U129" s="33"/>
      <c r="V129" s="33"/>
      <c r="W129" s="33"/>
      <c r="X129" s="35"/>
    </row>
    <row r="130" spans="1:24" ht="20.100000000000001" customHeight="1" x14ac:dyDescent="0.25">
      <c r="F130" s="36">
        <f>F129-B83</f>
        <v>-5.6875000000000009</v>
      </c>
      <c r="L130" s="36">
        <f>L129-B83</f>
        <v>-7.5833333333333339</v>
      </c>
      <c r="M130" s="32"/>
      <c r="N130" s="33"/>
      <c r="O130" s="33"/>
      <c r="P130" s="33"/>
      <c r="Q130" s="33"/>
      <c r="R130" s="36">
        <f>R129-B83</f>
        <v>-7.6458333333333339</v>
      </c>
      <c r="S130" s="32"/>
      <c r="T130" s="33"/>
      <c r="U130" s="33"/>
      <c r="V130" s="33"/>
      <c r="W130" s="33"/>
      <c r="X130" s="35"/>
    </row>
    <row r="131" spans="1:24" x14ac:dyDescent="0.25">
      <c r="M131" s="32"/>
      <c r="N131" s="33"/>
      <c r="O131" s="33"/>
      <c r="P131" s="33"/>
      <c r="Q131" s="33"/>
      <c r="R131" s="35"/>
      <c r="S131" s="32"/>
      <c r="T131" s="33"/>
      <c r="U131" s="33"/>
      <c r="V131" s="33"/>
      <c r="W131" s="33"/>
      <c r="X131" s="35"/>
    </row>
    <row r="132" spans="1:24" ht="15" x14ac:dyDescent="0.25">
      <c r="M132" s="83"/>
      <c r="N132" s="83"/>
      <c r="O132" s="83"/>
      <c r="P132" s="83"/>
      <c r="Q132" s="83"/>
      <c r="R132" s="36"/>
      <c r="S132" s="83"/>
      <c r="T132" s="83"/>
      <c r="U132" s="83"/>
      <c r="V132" s="83"/>
      <c r="W132" s="83"/>
      <c r="X132" s="36"/>
    </row>
    <row r="133" spans="1:24" ht="15" x14ac:dyDescent="0.25">
      <c r="M133" s="83"/>
      <c r="N133" s="83"/>
      <c r="O133" s="83"/>
      <c r="P133" s="83"/>
      <c r="Q133" s="83"/>
      <c r="R133" s="36"/>
      <c r="S133" s="83"/>
      <c r="T133" s="83"/>
      <c r="U133" s="83"/>
      <c r="V133" s="83"/>
      <c r="W133" s="83"/>
      <c r="X133" s="36"/>
    </row>
    <row r="134" spans="1:24" x14ac:dyDescent="0.25"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</row>
    <row r="135" spans="1:24" x14ac:dyDescent="0.25">
      <c r="M135" s="32"/>
      <c r="N135" s="33"/>
      <c r="O135" s="33"/>
      <c r="P135" s="33"/>
      <c r="Q135" s="33"/>
      <c r="R135" s="35"/>
      <c r="S135" s="32"/>
      <c r="T135" s="33"/>
      <c r="U135" s="33"/>
      <c r="V135" s="33"/>
      <c r="W135" s="33"/>
      <c r="X135" s="35"/>
    </row>
    <row r="136" spans="1:24" x14ac:dyDescent="0.25">
      <c r="M136" s="32"/>
      <c r="N136" s="33"/>
      <c r="O136" s="33"/>
      <c r="P136" s="33"/>
      <c r="Q136" s="33"/>
      <c r="R136" s="35"/>
      <c r="S136" s="32"/>
      <c r="T136" s="33"/>
      <c r="U136" s="33"/>
      <c r="V136" s="33"/>
      <c r="W136" s="33"/>
      <c r="X136" s="35"/>
    </row>
    <row r="137" spans="1:24" x14ac:dyDescent="0.25">
      <c r="M137" s="32"/>
      <c r="N137" s="33"/>
      <c r="O137" s="33"/>
      <c r="P137" s="33"/>
      <c r="Q137" s="33"/>
      <c r="R137" s="35"/>
      <c r="S137" s="32"/>
      <c r="T137" s="33"/>
      <c r="U137" s="33"/>
      <c r="V137" s="33"/>
      <c r="W137" s="33"/>
      <c r="X137" s="35"/>
    </row>
    <row r="138" spans="1:24" x14ac:dyDescent="0.25">
      <c r="M138" s="32"/>
      <c r="N138" s="33"/>
      <c r="O138" s="33"/>
      <c r="P138" s="33"/>
      <c r="Q138" s="33"/>
      <c r="R138" s="35"/>
      <c r="S138" s="32"/>
      <c r="T138" s="33"/>
      <c r="U138" s="33"/>
      <c r="V138" s="33"/>
      <c r="W138" s="33"/>
      <c r="X138" s="35"/>
    </row>
    <row r="139" spans="1:24" x14ac:dyDescent="0.25">
      <c r="M139" s="32"/>
      <c r="N139" s="33"/>
      <c r="O139" s="33"/>
      <c r="P139" s="33"/>
      <c r="Q139" s="33"/>
      <c r="R139" s="35"/>
      <c r="S139" s="32"/>
      <c r="T139" s="33"/>
      <c r="U139" s="33"/>
      <c r="V139" s="33"/>
      <c r="W139" s="33"/>
      <c r="X139" s="35"/>
    </row>
    <row r="140" spans="1:24" x14ac:dyDescent="0.25">
      <c r="M140" s="32"/>
      <c r="N140" s="33"/>
      <c r="O140" s="33"/>
      <c r="P140" s="33"/>
      <c r="Q140" s="33"/>
      <c r="R140" s="35"/>
      <c r="S140" s="32"/>
      <c r="T140" s="33"/>
      <c r="U140" s="33"/>
      <c r="V140" s="33"/>
      <c r="W140" s="33"/>
      <c r="X140" s="35"/>
    </row>
    <row r="141" spans="1:24" x14ac:dyDescent="0.25">
      <c r="M141" s="32"/>
      <c r="N141" s="33"/>
      <c r="O141" s="33"/>
      <c r="P141" s="33"/>
      <c r="Q141" s="33"/>
      <c r="R141" s="34"/>
      <c r="S141" s="32"/>
      <c r="T141" s="33"/>
      <c r="U141" s="33"/>
      <c r="V141" s="33"/>
      <c r="W141" s="33"/>
      <c r="X141" s="34"/>
    </row>
    <row r="142" spans="1:24" ht="15" x14ac:dyDescent="0.25">
      <c r="M142" s="83"/>
      <c r="N142" s="83"/>
      <c r="O142" s="83"/>
      <c r="P142" s="83"/>
      <c r="Q142" s="83"/>
      <c r="R142" s="36"/>
      <c r="S142" s="83"/>
      <c r="T142" s="83"/>
      <c r="U142" s="83"/>
      <c r="V142" s="83"/>
      <c r="W142" s="83"/>
      <c r="X142" s="36"/>
    </row>
    <row r="143" spans="1:24" x14ac:dyDescent="0.25">
      <c r="M143" s="32"/>
      <c r="N143" s="33"/>
      <c r="O143" s="33"/>
      <c r="P143" s="33"/>
      <c r="Q143" s="33"/>
      <c r="R143" s="34"/>
      <c r="S143" s="32"/>
      <c r="T143" s="33"/>
      <c r="U143" s="33"/>
      <c r="V143" s="33"/>
      <c r="W143" s="33"/>
      <c r="X143" s="34"/>
    </row>
    <row r="144" spans="1:24" x14ac:dyDescent="0.25">
      <c r="M144" s="32"/>
      <c r="N144" s="37"/>
      <c r="O144" s="37"/>
      <c r="P144" s="37"/>
      <c r="Q144" s="37"/>
      <c r="R144" s="35"/>
      <c r="S144" s="32"/>
      <c r="T144" s="37"/>
      <c r="U144" s="37"/>
      <c r="V144" s="37"/>
      <c r="W144" s="37"/>
      <c r="X144" s="35"/>
    </row>
    <row r="145" spans="13:24" x14ac:dyDescent="0.25">
      <c r="M145" s="32"/>
      <c r="N145" s="33"/>
      <c r="O145" s="33"/>
      <c r="P145" s="33"/>
      <c r="Q145" s="33"/>
      <c r="R145" s="35"/>
      <c r="S145" s="32"/>
      <c r="T145" s="33"/>
      <c r="U145" s="33"/>
      <c r="V145" s="33"/>
      <c r="W145" s="33"/>
      <c r="X145" s="35"/>
    </row>
    <row r="146" spans="13:24" x14ac:dyDescent="0.25">
      <c r="M146" s="32"/>
      <c r="N146" s="33"/>
      <c r="O146" s="33"/>
      <c r="P146" s="33"/>
      <c r="Q146" s="33"/>
      <c r="R146" s="35"/>
      <c r="S146" s="32"/>
      <c r="T146" s="33"/>
      <c r="U146" s="33"/>
      <c r="V146" s="33"/>
      <c r="W146" s="33"/>
      <c r="X146" s="35"/>
    </row>
    <row r="147" spans="13:24" x14ac:dyDescent="0.25">
      <c r="M147" s="32"/>
      <c r="N147" s="33"/>
      <c r="O147" s="33"/>
      <c r="P147" s="33"/>
      <c r="Q147" s="33"/>
      <c r="R147" s="35"/>
      <c r="S147" s="32"/>
      <c r="T147" s="33"/>
      <c r="U147" s="33"/>
      <c r="V147" s="33"/>
      <c r="W147" s="33"/>
      <c r="X147" s="35"/>
    </row>
    <row r="148" spans="13:24" x14ac:dyDescent="0.25">
      <c r="M148" s="32"/>
      <c r="N148" s="33"/>
      <c r="O148" s="33"/>
      <c r="P148" s="33"/>
      <c r="Q148" s="33"/>
      <c r="R148" s="35"/>
      <c r="S148" s="32"/>
      <c r="T148" s="33"/>
      <c r="U148" s="33"/>
      <c r="V148" s="33"/>
      <c r="W148" s="33"/>
      <c r="X148" s="35"/>
    </row>
    <row r="149" spans="13:24" x14ac:dyDescent="0.25">
      <c r="M149" s="32"/>
      <c r="N149" s="33"/>
      <c r="O149" s="33"/>
      <c r="P149" s="33"/>
      <c r="Q149" s="33"/>
      <c r="R149" s="34"/>
      <c r="S149" s="32"/>
      <c r="T149" s="33"/>
      <c r="U149" s="33"/>
      <c r="V149" s="33"/>
      <c r="W149" s="33"/>
      <c r="X149" s="34"/>
    </row>
    <row r="150" spans="13:24" ht="15" x14ac:dyDescent="0.25">
      <c r="M150" s="83"/>
      <c r="N150" s="83"/>
      <c r="O150" s="83"/>
      <c r="P150" s="83"/>
      <c r="Q150" s="83"/>
      <c r="R150" s="36"/>
      <c r="S150" s="83"/>
      <c r="T150" s="83"/>
      <c r="U150" s="83"/>
      <c r="V150" s="83"/>
      <c r="W150" s="83"/>
      <c r="X150" s="36"/>
    </row>
    <row r="151" spans="13:24" x14ac:dyDescent="0.25">
      <c r="M151" s="32"/>
      <c r="N151" s="33"/>
      <c r="O151" s="33"/>
      <c r="P151" s="33"/>
      <c r="Q151" s="33"/>
      <c r="R151" s="35"/>
      <c r="S151" s="32"/>
      <c r="T151" s="33"/>
      <c r="U151" s="33"/>
      <c r="V151" s="33"/>
      <c r="W151" s="33"/>
      <c r="X151" s="35"/>
    </row>
    <row r="152" spans="13:24" x14ac:dyDescent="0.25">
      <c r="M152" s="32"/>
      <c r="N152" s="33"/>
      <c r="O152" s="33"/>
      <c r="P152" s="33"/>
      <c r="Q152" s="33"/>
      <c r="R152" s="35"/>
      <c r="S152" s="32"/>
      <c r="T152" s="33"/>
      <c r="U152" s="33"/>
      <c r="V152" s="33"/>
      <c r="W152" s="33"/>
      <c r="X152" s="35"/>
    </row>
    <row r="153" spans="13:24" x14ac:dyDescent="0.25">
      <c r="M153" s="32"/>
      <c r="N153" s="33"/>
      <c r="O153" s="33"/>
      <c r="P153" s="33"/>
      <c r="Q153" s="33"/>
      <c r="R153" s="35"/>
      <c r="S153" s="32"/>
      <c r="T153" s="33"/>
      <c r="U153" s="33"/>
      <c r="V153" s="33"/>
      <c r="W153" s="33"/>
      <c r="X153" s="35"/>
    </row>
    <row r="154" spans="13:24" x14ac:dyDescent="0.25">
      <c r="M154" s="32"/>
      <c r="N154" s="33"/>
      <c r="O154" s="33"/>
      <c r="P154" s="33"/>
      <c r="Q154" s="33"/>
      <c r="R154" s="35"/>
      <c r="S154" s="32"/>
      <c r="T154" s="33"/>
      <c r="U154" s="33"/>
      <c r="V154" s="33"/>
      <c r="W154" s="33"/>
      <c r="X154" s="35"/>
    </row>
    <row r="155" spans="13:24" x14ac:dyDescent="0.25">
      <c r="M155" s="32"/>
      <c r="N155" s="33"/>
      <c r="O155" s="33"/>
      <c r="P155" s="33"/>
      <c r="Q155" s="33"/>
      <c r="R155" s="35"/>
      <c r="S155" s="32"/>
      <c r="T155" s="33"/>
      <c r="U155" s="33"/>
      <c r="V155" s="33"/>
      <c r="W155" s="33"/>
      <c r="X155" s="35"/>
    </row>
    <row r="156" spans="13:24" x14ac:dyDescent="0.25">
      <c r="M156" s="32"/>
      <c r="N156" s="33"/>
      <c r="O156" s="33"/>
      <c r="P156" s="33"/>
      <c r="Q156" s="33"/>
      <c r="R156" s="35"/>
      <c r="S156" s="32"/>
      <c r="T156" s="33"/>
      <c r="U156" s="33"/>
      <c r="V156" s="33"/>
      <c r="W156" s="33"/>
      <c r="X156" s="35"/>
    </row>
    <row r="157" spans="13:24" x14ac:dyDescent="0.25">
      <c r="M157" s="32"/>
      <c r="N157" s="33"/>
      <c r="O157" s="33"/>
      <c r="P157" s="33"/>
      <c r="Q157" s="33"/>
      <c r="R157" s="34"/>
      <c r="S157" s="32"/>
      <c r="T157" s="33"/>
      <c r="U157" s="33"/>
      <c r="V157" s="33"/>
      <c r="W157" s="33"/>
      <c r="X157" s="34"/>
    </row>
    <row r="158" spans="13:24" ht="15" x14ac:dyDescent="0.25">
      <c r="M158" s="83"/>
      <c r="N158" s="83"/>
      <c r="O158" s="83"/>
      <c r="P158" s="83"/>
      <c r="Q158" s="83"/>
      <c r="R158" s="36"/>
      <c r="S158" s="83"/>
      <c r="T158" s="83"/>
      <c r="U158" s="83"/>
      <c r="V158" s="83"/>
      <c r="W158" s="83"/>
      <c r="X158" s="36"/>
    </row>
    <row r="159" spans="13:24" x14ac:dyDescent="0.25">
      <c r="M159" s="32"/>
      <c r="N159" s="33"/>
      <c r="O159" s="33"/>
      <c r="P159" s="33"/>
      <c r="Q159" s="33"/>
      <c r="R159" s="34"/>
      <c r="S159" s="32"/>
      <c r="T159" s="33"/>
      <c r="U159" s="33"/>
      <c r="V159" s="33"/>
      <c r="W159" s="33"/>
      <c r="X159" s="34"/>
    </row>
    <row r="160" spans="13:24" x14ac:dyDescent="0.25">
      <c r="M160" s="32"/>
      <c r="N160" s="33"/>
      <c r="O160" s="33"/>
      <c r="P160" s="33"/>
      <c r="Q160" s="33"/>
      <c r="R160" s="35"/>
      <c r="S160" s="32"/>
      <c r="T160" s="33"/>
      <c r="U160" s="33"/>
      <c r="V160" s="33"/>
      <c r="W160" s="33"/>
      <c r="X160" s="35"/>
    </row>
    <row r="161" spans="13:24" x14ac:dyDescent="0.25">
      <c r="M161" s="32"/>
      <c r="N161" s="33"/>
      <c r="O161" s="33"/>
      <c r="P161" s="33"/>
      <c r="Q161" s="33"/>
      <c r="R161" s="35"/>
      <c r="S161" s="32"/>
      <c r="T161" s="33"/>
      <c r="U161" s="33"/>
      <c r="V161" s="33"/>
      <c r="W161" s="33"/>
      <c r="X161" s="35"/>
    </row>
    <row r="162" spans="13:24" x14ac:dyDescent="0.25">
      <c r="M162" s="32"/>
      <c r="N162" s="33"/>
      <c r="O162" s="33"/>
      <c r="P162" s="33"/>
      <c r="Q162" s="33"/>
      <c r="R162" s="35"/>
      <c r="S162" s="32"/>
      <c r="T162" s="33"/>
      <c r="U162" s="33"/>
      <c r="V162" s="33"/>
      <c r="W162" s="33"/>
      <c r="X162" s="35"/>
    </row>
    <row r="163" spans="13:24" x14ac:dyDescent="0.25">
      <c r="M163" s="32"/>
      <c r="N163" s="33"/>
      <c r="O163" s="33"/>
      <c r="P163" s="33"/>
      <c r="Q163" s="33"/>
      <c r="R163" s="35"/>
      <c r="S163" s="32"/>
      <c r="T163" s="33"/>
      <c r="U163" s="33"/>
      <c r="V163" s="33"/>
      <c r="W163" s="33"/>
      <c r="X163" s="35"/>
    </row>
    <row r="164" spans="13:24" x14ac:dyDescent="0.25">
      <c r="M164" s="32"/>
      <c r="N164" s="33"/>
      <c r="O164" s="33"/>
      <c r="P164" s="33"/>
      <c r="Q164" s="33"/>
      <c r="R164" s="35"/>
      <c r="S164" s="32"/>
      <c r="T164" s="33"/>
      <c r="U164" s="33"/>
      <c r="V164" s="33"/>
      <c r="W164" s="33"/>
      <c r="X164" s="35"/>
    </row>
    <row r="165" spans="13:24" x14ac:dyDescent="0.25">
      <c r="M165" s="32"/>
      <c r="N165" s="33"/>
      <c r="O165" s="33"/>
      <c r="P165" s="33"/>
      <c r="Q165" s="33"/>
      <c r="R165" s="34"/>
      <c r="S165" s="32"/>
      <c r="T165" s="33"/>
      <c r="U165" s="33"/>
      <c r="V165" s="33"/>
      <c r="W165" s="33"/>
      <c r="X165" s="34"/>
    </row>
    <row r="166" spans="13:24" ht="15" x14ac:dyDescent="0.25">
      <c r="M166" s="83"/>
      <c r="N166" s="83"/>
      <c r="O166" s="83"/>
      <c r="P166" s="83"/>
      <c r="Q166" s="83"/>
      <c r="R166" s="36"/>
      <c r="S166" s="83"/>
      <c r="T166" s="83"/>
      <c r="U166" s="83"/>
      <c r="V166" s="83"/>
      <c r="W166" s="83"/>
      <c r="X166" s="36"/>
    </row>
    <row r="167" spans="13:24" ht="15" x14ac:dyDescent="0.25">
      <c r="M167" s="83"/>
      <c r="N167" s="83"/>
      <c r="O167" s="83"/>
      <c r="P167" s="83"/>
      <c r="Q167" s="83"/>
      <c r="R167" s="36"/>
      <c r="S167" s="83"/>
      <c r="T167" s="83"/>
      <c r="U167" s="83"/>
      <c r="V167" s="83"/>
      <c r="W167" s="83"/>
      <c r="X167" s="36"/>
    </row>
    <row r="168" spans="13:24" x14ac:dyDescent="0.25"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</row>
    <row r="169" spans="13:24" x14ac:dyDescent="0.25">
      <c r="M169" s="32"/>
      <c r="N169" s="33"/>
      <c r="O169" s="33"/>
      <c r="P169" s="33"/>
      <c r="Q169" s="33"/>
      <c r="R169" s="35"/>
      <c r="S169" s="32"/>
      <c r="T169" s="33"/>
      <c r="U169" s="33"/>
      <c r="V169" s="33"/>
      <c r="W169" s="33"/>
      <c r="X169" s="35"/>
    </row>
    <row r="170" spans="13:24" x14ac:dyDescent="0.25">
      <c r="M170" s="32"/>
      <c r="N170" s="33"/>
      <c r="O170" s="33"/>
      <c r="P170" s="33"/>
      <c r="Q170" s="33"/>
      <c r="R170" s="35"/>
      <c r="S170" s="32"/>
      <c r="T170" s="33"/>
      <c r="U170" s="33"/>
      <c r="V170" s="33"/>
      <c r="W170" s="33"/>
      <c r="X170" s="35"/>
    </row>
    <row r="171" spans="13:24" x14ac:dyDescent="0.25">
      <c r="M171" s="32"/>
      <c r="N171" s="33"/>
      <c r="O171" s="33"/>
      <c r="P171" s="33"/>
      <c r="Q171" s="33"/>
      <c r="R171" s="35"/>
      <c r="S171" s="32"/>
      <c r="T171" s="33"/>
      <c r="U171" s="33"/>
      <c r="V171" s="33"/>
      <c r="W171" s="33"/>
      <c r="X171" s="35"/>
    </row>
    <row r="172" spans="13:24" x14ac:dyDescent="0.25">
      <c r="M172" s="32"/>
      <c r="N172" s="33"/>
      <c r="O172" s="33"/>
      <c r="P172" s="33"/>
      <c r="Q172" s="33"/>
      <c r="R172" s="35"/>
      <c r="S172" s="32"/>
      <c r="T172" s="33"/>
      <c r="U172" s="33"/>
      <c r="V172" s="33"/>
      <c r="W172" s="33"/>
      <c r="X172" s="35"/>
    </row>
    <row r="173" spans="13:24" x14ac:dyDescent="0.25">
      <c r="M173" s="32"/>
      <c r="N173" s="33"/>
      <c r="O173" s="33"/>
      <c r="P173" s="33"/>
      <c r="Q173" s="33"/>
      <c r="R173" s="35"/>
      <c r="S173" s="32"/>
      <c r="T173" s="33"/>
      <c r="U173" s="33"/>
      <c r="V173" s="33"/>
      <c r="W173" s="33"/>
      <c r="X173" s="35"/>
    </row>
    <row r="174" spans="13:24" x14ac:dyDescent="0.25">
      <c r="M174" s="32"/>
      <c r="N174" s="33"/>
      <c r="O174" s="33"/>
      <c r="P174" s="33"/>
      <c r="Q174" s="33"/>
      <c r="R174" s="35"/>
      <c r="S174" s="32"/>
      <c r="T174" s="33"/>
      <c r="U174" s="33"/>
      <c r="V174" s="33"/>
      <c r="W174" s="33"/>
      <c r="X174" s="35"/>
    </row>
    <row r="175" spans="13:24" x14ac:dyDescent="0.25">
      <c r="M175" s="32"/>
      <c r="N175" s="33"/>
      <c r="O175" s="33"/>
      <c r="P175" s="33"/>
      <c r="Q175" s="33"/>
      <c r="R175" s="34"/>
      <c r="S175" s="32"/>
      <c r="T175" s="33"/>
      <c r="U175" s="33"/>
      <c r="V175" s="33"/>
      <c r="W175" s="33"/>
      <c r="X175" s="34"/>
    </row>
    <row r="176" spans="13:24" ht="15" x14ac:dyDescent="0.25">
      <c r="M176" s="83"/>
      <c r="N176" s="83"/>
      <c r="O176" s="83"/>
      <c r="P176" s="83"/>
      <c r="Q176" s="83"/>
      <c r="R176" s="36"/>
      <c r="S176" s="83"/>
      <c r="T176" s="83"/>
      <c r="U176" s="83"/>
      <c r="V176" s="83"/>
      <c r="W176" s="83"/>
      <c r="X176" s="36"/>
    </row>
    <row r="177" spans="13:24" x14ac:dyDescent="0.25">
      <c r="M177" s="32"/>
      <c r="N177" s="33"/>
      <c r="O177" s="33"/>
      <c r="P177" s="33"/>
      <c r="Q177" s="33"/>
      <c r="R177" s="34"/>
      <c r="S177" s="32"/>
      <c r="T177" s="33"/>
      <c r="U177" s="33"/>
      <c r="V177" s="33"/>
      <c r="W177" s="33"/>
      <c r="X177" s="34"/>
    </row>
    <row r="178" spans="13:24" x14ac:dyDescent="0.25">
      <c r="M178" s="32"/>
      <c r="N178" s="37"/>
      <c r="O178" s="37"/>
      <c r="P178" s="37"/>
      <c r="Q178" s="37"/>
      <c r="R178" s="35"/>
      <c r="S178" s="32"/>
      <c r="T178" s="37"/>
      <c r="U178" s="37"/>
      <c r="V178" s="37"/>
      <c r="W178" s="37"/>
      <c r="X178" s="35"/>
    </row>
    <row r="179" spans="13:24" x14ac:dyDescent="0.25">
      <c r="M179" s="32"/>
      <c r="N179" s="33"/>
      <c r="O179" s="33"/>
      <c r="P179" s="33"/>
      <c r="Q179" s="33"/>
      <c r="R179" s="35"/>
      <c r="S179" s="32"/>
      <c r="T179" s="33"/>
      <c r="U179" s="33"/>
      <c r="V179" s="33"/>
      <c r="W179" s="33"/>
      <c r="X179" s="35"/>
    </row>
    <row r="180" spans="13:24" x14ac:dyDescent="0.25">
      <c r="M180" s="32"/>
      <c r="N180" s="33"/>
      <c r="O180" s="33"/>
      <c r="P180" s="33"/>
      <c r="Q180" s="33"/>
      <c r="R180" s="35"/>
      <c r="S180" s="32"/>
      <c r="T180" s="33"/>
      <c r="U180" s="33"/>
      <c r="V180" s="33"/>
      <c r="W180" s="33"/>
      <c r="X180" s="35"/>
    </row>
    <row r="181" spans="13:24" x14ac:dyDescent="0.25">
      <c r="M181" s="32"/>
      <c r="N181" s="33"/>
      <c r="O181" s="33"/>
      <c r="P181" s="33"/>
      <c r="Q181" s="33"/>
      <c r="R181" s="35"/>
      <c r="S181" s="32"/>
      <c r="T181" s="33"/>
      <c r="U181" s="33"/>
      <c r="V181" s="33"/>
      <c r="W181" s="33"/>
      <c r="X181" s="35"/>
    </row>
    <row r="182" spans="13:24" x14ac:dyDescent="0.25">
      <c r="M182" s="32"/>
      <c r="N182" s="33"/>
      <c r="O182" s="33"/>
      <c r="P182" s="33"/>
      <c r="Q182" s="33"/>
      <c r="R182" s="35"/>
      <c r="S182" s="32"/>
      <c r="T182" s="33"/>
      <c r="U182" s="33"/>
      <c r="V182" s="33"/>
      <c r="W182" s="33"/>
      <c r="X182" s="35"/>
    </row>
    <row r="183" spans="13:24" x14ac:dyDescent="0.25">
      <c r="M183" s="32"/>
      <c r="N183" s="33"/>
      <c r="O183" s="33"/>
      <c r="P183" s="33"/>
      <c r="Q183" s="33"/>
      <c r="R183" s="34"/>
      <c r="S183" s="32"/>
      <c r="T183" s="33"/>
      <c r="U183" s="33"/>
      <c r="V183" s="33"/>
      <c r="W183" s="33"/>
      <c r="X183" s="34"/>
    </row>
    <row r="184" spans="13:24" ht="15" x14ac:dyDescent="0.25">
      <c r="M184" s="83"/>
      <c r="N184" s="83"/>
      <c r="O184" s="83"/>
      <c r="P184" s="83"/>
      <c r="Q184" s="83"/>
      <c r="R184" s="36"/>
      <c r="S184" s="83"/>
      <c r="T184" s="83"/>
      <c r="U184" s="83"/>
      <c r="V184" s="83"/>
      <c r="W184" s="83"/>
      <c r="X184" s="36"/>
    </row>
    <row r="185" spans="13:24" x14ac:dyDescent="0.25">
      <c r="M185" s="32"/>
      <c r="N185" s="33"/>
      <c r="O185" s="33"/>
      <c r="P185" s="33"/>
      <c r="Q185" s="33"/>
      <c r="R185" s="35"/>
      <c r="S185" s="32"/>
      <c r="T185" s="33"/>
      <c r="U185" s="33"/>
      <c r="V185" s="33"/>
      <c r="W185" s="33"/>
      <c r="X185" s="35"/>
    </row>
    <row r="186" spans="13:24" x14ac:dyDescent="0.25">
      <c r="M186" s="32"/>
      <c r="N186" s="33"/>
      <c r="O186" s="33"/>
      <c r="P186" s="33"/>
      <c r="Q186" s="33"/>
      <c r="R186" s="35"/>
      <c r="S186" s="32"/>
      <c r="T186" s="33"/>
      <c r="U186" s="33"/>
      <c r="V186" s="33"/>
      <c r="W186" s="33"/>
      <c r="X186" s="35"/>
    </row>
    <row r="187" spans="13:24" x14ac:dyDescent="0.25">
      <c r="M187" s="32"/>
      <c r="N187" s="33"/>
      <c r="O187" s="33"/>
      <c r="P187" s="33"/>
      <c r="Q187" s="33"/>
      <c r="R187" s="35"/>
      <c r="S187" s="32"/>
      <c r="T187" s="33"/>
      <c r="U187" s="33"/>
      <c r="V187" s="33"/>
      <c r="W187" s="33"/>
      <c r="X187" s="35"/>
    </row>
    <row r="188" spans="13:24" x14ac:dyDescent="0.25">
      <c r="M188" s="32"/>
      <c r="N188" s="33"/>
      <c r="O188" s="33"/>
      <c r="P188" s="33"/>
      <c r="Q188" s="33"/>
      <c r="R188" s="35"/>
      <c r="S188" s="32"/>
      <c r="T188" s="33"/>
      <c r="U188" s="33"/>
      <c r="V188" s="33"/>
      <c r="W188" s="33"/>
      <c r="X188" s="35"/>
    </row>
    <row r="189" spans="13:24" x14ac:dyDescent="0.25">
      <c r="M189" s="32"/>
      <c r="N189" s="33"/>
      <c r="O189" s="33"/>
      <c r="P189" s="33"/>
      <c r="Q189" s="33"/>
      <c r="R189" s="35"/>
      <c r="S189" s="32"/>
      <c r="T189" s="33"/>
      <c r="U189" s="33"/>
      <c r="V189" s="33"/>
      <c r="W189" s="33"/>
      <c r="X189" s="35"/>
    </row>
    <row r="190" spans="13:24" x14ac:dyDescent="0.25">
      <c r="M190" s="32"/>
      <c r="N190" s="33"/>
      <c r="O190" s="33"/>
      <c r="P190" s="33"/>
      <c r="Q190" s="33"/>
      <c r="R190" s="35"/>
      <c r="S190" s="32"/>
      <c r="T190" s="33"/>
      <c r="U190" s="33"/>
      <c r="V190" s="33"/>
      <c r="W190" s="33"/>
      <c r="X190" s="35"/>
    </row>
    <row r="191" spans="13:24" x14ac:dyDescent="0.25">
      <c r="M191" s="32"/>
      <c r="N191" s="33"/>
      <c r="O191" s="33"/>
      <c r="P191" s="33"/>
      <c r="Q191" s="33"/>
      <c r="R191" s="34"/>
      <c r="S191" s="32"/>
      <c r="T191" s="33"/>
      <c r="U191" s="33"/>
      <c r="V191" s="33"/>
      <c r="W191" s="33"/>
      <c r="X191" s="34"/>
    </row>
    <row r="192" spans="13:24" ht="15" x14ac:dyDescent="0.25">
      <c r="M192" s="83"/>
      <c r="N192" s="83"/>
      <c r="O192" s="83"/>
      <c r="P192" s="83"/>
      <c r="Q192" s="83"/>
      <c r="R192" s="36"/>
      <c r="S192" s="83"/>
      <c r="T192" s="83"/>
      <c r="U192" s="83"/>
      <c r="V192" s="83"/>
      <c r="W192" s="83"/>
      <c r="X192" s="36"/>
    </row>
    <row r="193" spans="13:24" x14ac:dyDescent="0.25">
      <c r="M193" s="32"/>
      <c r="N193" s="33"/>
      <c r="O193" s="33"/>
      <c r="P193" s="33"/>
      <c r="Q193" s="33"/>
      <c r="R193" s="34"/>
      <c r="S193" s="32"/>
      <c r="T193" s="33"/>
      <c r="U193" s="33"/>
      <c r="V193" s="33"/>
      <c r="W193" s="33"/>
      <c r="X193" s="34"/>
    </row>
    <row r="194" spans="13:24" x14ac:dyDescent="0.25">
      <c r="M194" s="32"/>
      <c r="N194" s="33"/>
      <c r="O194" s="33"/>
      <c r="P194" s="33"/>
      <c r="Q194" s="33"/>
      <c r="R194" s="35"/>
      <c r="S194" s="32"/>
      <c r="T194" s="33"/>
      <c r="U194" s="33"/>
      <c r="V194" s="33"/>
      <c r="W194" s="33"/>
      <c r="X194" s="35"/>
    </row>
    <row r="195" spans="13:24" x14ac:dyDescent="0.25">
      <c r="M195" s="32"/>
      <c r="N195" s="33"/>
      <c r="O195" s="33"/>
      <c r="P195" s="33"/>
      <c r="Q195" s="33"/>
      <c r="R195" s="35"/>
      <c r="S195" s="32"/>
      <c r="T195" s="33"/>
      <c r="U195" s="33"/>
      <c r="V195" s="33"/>
      <c r="W195" s="33"/>
      <c r="X195" s="35"/>
    </row>
    <row r="196" spans="13:24" x14ac:dyDescent="0.25">
      <c r="M196" s="32"/>
      <c r="N196" s="33"/>
      <c r="O196" s="33"/>
      <c r="P196" s="33"/>
      <c r="Q196" s="33"/>
      <c r="R196" s="35"/>
      <c r="S196" s="32"/>
      <c r="T196" s="33"/>
      <c r="U196" s="33"/>
      <c r="V196" s="33"/>
      <c r="W196" s="33"/>
      <c r="X196" s="35"/>
    </row>
    <row r="197" spans="13:24" x14ac:dyDescent="0.25">
      <c r="M197" s="32"/>
      <c r="N197" s="33"/>
      <c r="O197" s="33"/>
      <c r="P197" s="33"/>
      <c r="Q197" s="33"/>
      <c r="R197" s="35"/>
      <c r="S197" s="32"/>
      <c r="T197" s="33"/>
      <c r="U197" s="33"/>
      <c r="V197" s="33"/>
      <c r="W197" s="33"/>
      <c r="X197" s="35"/>
    </row>
    <row r="198" spans="13:24" x14ac:dyDescent="0.25">
      <c r="M198" s="32"/>
      <c r="N198" s="33"/>
      <c r="O198" s="33"/>
      <c r="P198" s="33"/>
      <c r="Q198" s="33"/>
      <c r="R198" s="35"/>
      <c r="S198" s="32"/>
      <c r="T198" s="33"/>
      <c r="U198" s="33"/>
      <c r="V198" s="33"/>
      <c r="W198" s="33"/>
      <c r="X198" s="35"/>
    </row>
    <row r="199" spans="13:24" x14ac:dyDescent="0.25">
      <c r="M199" s="32"/>
      <c r="N199" s="33"/>
      <c r="O199" s="33"/>
      <c r="P199" s="33"/>
      <c r="Q199" s="33"/>
      <c r="R199" s="34"/>
      <c r="S199" s="32"/>
      <c r="T199" s="33"/>
      <c r="U199" s="33"/>
      <c r="V199" s="33"/>
      <c r="W199" s="33"/>
      <c r="X199" s="34"/>
    </row>
    <row r="200" spans="13:24" ht="15" x14ac:dyDescent="0.25">
      <c r="M200" s="83"/>
      <c r="N200" s="83"/>
      <c r="O200" s="83"/>
      <c r="P200" s="83"/>
      <c r="Q200" s="83"/>
      <c r="R200" s="36"/>
      <c r="S200" s="83"/>
      <c r="T200" s="83"/>
      <c r="U200" s="83"/>
      <c r="V200" s="83"/>
      <c r="W200" s="83"/>
      <c r="X200" s="36"/>
    </row>
    <row r="201" spans="13:24" x14ac:dyDescent="0.25">
      <c r="M201" s="32"/>
      <c r="N201" s="33"/>
      <c r="O201" s="33"/>
      <c r="P201" s="33"/>
      <c r="Q201" s="33"/>
      <c r="R201" s="35"/>
      <c r="S201" s="32"/>
      <c r="T201" s="33"/>
      <c r="U201" s="33"/>
      <c r="V201" s="33"/>
      <c r="W201" s="33"/>
      <c r="X201" s="35"/>
    </row>
    <row r="202" spans="13:24" x14ac:dyDescent="0.25">
      <c r="M202" s="32"/>
      <c r="N202" s="33"/>
      <c r="O202" s="33"/>
      <c r="P202" s="33"/>
      <c r="Q202" s="33"/>
      <c r="R202" s="35"/>
      <c r="S202" s="32"/>
      <c r="T202" s="33"/>
      <c r="U202" s="33"/>
      <c r="V202" s="33"/>
      <c r="W202" s="33"/>
      <c r="X202" s="35"/>
    </row>
    <row r="203" spans="13:24" x14ac:dyDescent="0.25">
      <c r="M203" s="32"/>
      <c r="N203" s="33"/>
      <c r="O203" s="33"/>
      <c r="P203" s="33"/>
      <c r="Q203" s="33"/>
      <c r="R203" s="34"/>
      <c r="S203" s="32"/>
      <c r="T203" s="33"/>
      <c r="U203" s="33"/>
      <c r="V203" s="33"/>
      <c r="W203" s="33"/>
      <c r="X203" s="34"/>
    </row>
    <row r="204" spans="13:24" ht="15" x14ac:dyDescent="0.25">
      <c r="M204" s="83"/>
      <c r="N204" s="83"/>
      <c r="O204" s="83"/>
      <c r="P204" s="83"/>
      <c r="Q204" s="83"/>
      <c r="R204" s="36"/>
      <c r="S204" s="83"/>
      <c r="T204" s="83"/>
      <c r="U204" s="83"/>
      <c r="V204" s="83"/>
      <c r="W204" s="83"/>
      <c r="X204" s="36"/>
    </row>
    <row r="205" spans="13:24" ht="15" x14ac:dyDescent="0.25">
      <c r="M205" s="83"/>
      <c r="N205" s="83"/>
      <c r="O205" s="83"/>
      <c r="P205" s="83"/>
      <c r="Q205" s="83"/>
      <c r="R205" s="36"/>
      <c r="S205" s="83"/>
      <c r="T205" s="83"/>
      <c r="U205" s="83"/>
      <c r="V205" s="83"/>
      <c r="W205" s="83"/>
      <c r="X205" s="36"/>
    </row>
    <row r="206" spans="13:24" x14ac:dyDescent="0.25"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</row>
    <row r="207" spans="13:24" x14ac:dyDescent="0.25"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</row>
    <row r="208" spans="13:24" x14ac:dyDescent="0.25"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</row>
    <row r="209" spans="13:24" x14ac:dyDescent="0.25"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</row>
    <row r="210" spans="13:24" x14ac:dyDescent="0.25"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</row>
    <row r="211" spans="13:24" x14ac:dyDescent="0.25"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</row>
    <row r="212" spans="13:24" x14ac:dyDescent="0.25"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</row>
    <row r="213" spans="13:24" x14ac:dyDescent="0.25"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</row>
    <row r="214" spans="13:24" x14ac:dyDescent="0.25"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</row>
    <row r="215" spans="13:24" x14ac:dyDescent="0.25"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</row>
    <row r="216" spans="13:24" x14ac:dyDescent="0.25"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</row>
    <row r="217" spans="13:24" x14ac:dyDescent="0.25"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</row>
    <row r="218" spans="13:24" x14ac:dyDescent="0.25"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</row>
    <row r="219" spans="13:24" x14ac:dyDescent="0.25"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</row>
    <row r="220" spans="13:24" x14ac:dyDescent="0.25"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</row>
    <row r="221" spans="13:24" x14ac:dyDescent="0.25"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</row>
    <row r="222" spans="13:24" x14ac:dyDescent="0.25"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</row>
    <row r="223" spans="13:24" x14ac:dyDescent="0.25"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</row>
    <row r="224" spans="13:24" x14ac:dyDescent="0.25"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</row>
    <row r="225" spans="13:24" x14ac:dyDescent="0.25"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</row>
    <row r="226" spans="13:24" x14ac:dyDescent="0.25"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</row>
    <row r="227" spans="13:24" x14ac:dyDescent="0.25"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</row>
    <row r="228" spans="13:24" x14ac:dyDescent="0.25"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</row>
    <row r="229" spans="13:24" x14ac:dyDescent="0.25"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</row>
    <row r="230" spans="13:24" x14ac:dyDescent="0.25"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</row>
    <row r="231" spans="13:24" x14ac:dyDescent="0.25"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</row>
    <row r="232" spans="13:24" x14ac:dyDescent="0.25"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</row>
    <row r="233" spans="13:24" x14ac:dyDescent="0.25"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</row>
    <row r="234" spans="13:24" x14ac:dyDescent="0.25"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</row>
    <row r="235" spans="13:24" x14ac:dyDescent="0.25"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</row>
    <row r="236" spans="13:24" x14ac:dyDescent="0.25"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</row>
    <row r="237" spans="13:24" x14ac:dyDescent="0.25"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</row>
    <row r="238" spans="13:24" x14ac:dyDescent="0.25"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</row>
    <row r="239" spans="13:24" x14ac:dyDescent="0.25"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</row>
    <row r="240" spans="13:24" x14ac:dyDescent="0.25"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</row>
    <row r="241" spans="13:24" x14ac:dyDescent="0.25"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</row>
    <row r="242" spans="13:24" x14ac:dyDescent="0.25"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</row>
    <row r="243" spans="13:24" x14ac:dyDescent="0.25"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</row>
    <row r="244" spans="13:24" x14ac:dyDescent="0.25"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</row>
    <row r="245" spans="13:24" x14ac:dyDescent="0.25"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</row>
    <row r="246" spans="13:24" x14ac:dyDescent="0.25"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</row>
    <row r="247" spans="13:24" x14ac:dyDescent="0.25"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</row>
    <row r="248" spans="13:24" x14ac:dyDescent="0.25"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</row>
    <row r="249" spans="13:24" x14ac:dyDescent="0.25"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</row>
    <row r="250" spans="13:24" x14ac:dyDescent="0.25"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</row>
    <row r="251" spans="13:24" x14ac:dyDescent="0.25"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</row>
    <row r="252" spans="13:24" x14ac:dyDescent="0.25"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</row>
    <row r="253" spans="13:24" x14ac:dyDescent="0.25"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</row>
    <row r="254" spans="13:24" x14ac:dyDescent="0.25"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</row>
    <row r="255" spans="13:24" x14ac:dyDescent="0.25"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</row>
    <row r="256" spans="13:24" x14ac:dyDescent="0.25"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</row>
    <row r="257" spans="13:24" x14ac:dyDescent="0.25"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</row>
    <row r="258" spans="13:24" x14ac:dyDescent="0.25"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</row>
    <row r="259" spans="13:24" x14ac:dyDescent="0.25"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</row>
    <row r="260" spans="13:24" x14ac:dyDescent="0.25"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</row>
    <row r="261" spans="13:24" x14ac:dyDescent="0.25"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</row>
    <row r="262" spans="13:24" x14ac:dyDescent="0.25"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</row>
    <row r="263" spans="13:24" x14ac:dyDescent="0.25"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</row>
    <row r="264" spans="13:24" x14ac:dyDescent="0.25"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</row>
    <row r="265" spans="13:24" x14ac:dyDescent="0.25"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</row>
    <row r="266" spans="13:24" x14ac:dyDescent="0.25"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</row>
    <row r="267" spans="13:24" x14ac:dyDescent="0.25"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</row>
    <row r="268" spans="13:24" x14ac:dyDescent="0.25"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</row>
    <row r="269" spans="13:24" x14ac:dyDescent="0.25"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</row>
    <row r="270" spans="13:24" x14ac:dyDescent="0.25"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</row>
    <row r="271" spans="13:24" x14ac:dyDescent="0.25"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</row>
    <row r="272" spans="13:24" x14ac:dyDescent="0.25"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</row>
    <row r="273" spans="13:24" x14ac:dyDescent="0.25"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</row>
    <row r="274" spans="13:24" x14ac:dyDescent="0.25"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</row>
    <row r="275" spans="13:24" x14ac:dyDescent="0.25"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</row>
    <row r="276" spans="13:24" x14ac:dyDescent="0.25"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</row>
    <row r="277" spans="13:24" x14ac:dyDescent="0.25"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</row>
    <row r="278" spans="13:24" x14ac:dyDescent="0.25"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</row>
    <row r="279" spans="13:24" x14ac:dyDescent="0.25"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</row>
    <row r="280" spans="13:24" x14ac:dyDescent="0.25"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</row>
    <row r="281" spans="13:24" x14ac:dyDescent="0.25"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</row>
    <row r="282" spans="13:24" x14ac:dyDescent="0.25"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</row>
    <row r="283" spans="13:24" x14ac:dyDescent="0.25"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</row>
    <row r="284" spans="13:24" x14ac:dyDescent="0.25"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</row>
    <row r="285" spans="13:24" x14ac:dyDescent="0.25"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</row>
    <row r="286" spans="13:24" x14ac:dyDescent="0.25"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</row>
    <row r="287" spans="13:24" x14ac:dyDescent="0.25"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</row>
    <row r="288" spans="13:24" x14ac:dyDescent="0.25"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</row>
    <row r="289" spans="13:24" x14ac:dyDescent="0.25"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</row>
    <row r="290" spans="13:24" x14ac:dyDescent="0.25"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</row>
    <row r="291" spans="13:24" x14ac:dyDescent="0.25"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</row>
    <row r="292" spans="13:24" x14ac:dyDescent="0.25"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</row>
    <row r="293" spans="13:24" x14ac:dyDescent="0.25"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</row>
    <row r="294" spans="13:24" x14ac:dyDescent="0.25"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</row>
    <row r="295" spans="13:24" x14ac:dyDescent="0.25"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</row>
    <row r="296" spans="13:24" x14ac:dyDescent="0.25"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</row>
    <row r="297" spans="13:24" x14ac:dyDescent="0.25"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</row>
    <row r="298" spans="13:24" x14ac:dyDescent="0.25"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</row>
    <row r="299" spans="13:24" x14ac:dyDescent="0.25"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</row>
    <row r="300" spans="13:24" x14ac:dyDescent="0.25"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</row>
    <row r="301" spans="13:24" x14ac:dyDescent="0.25"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</row>
    <row r="302" spans="13:24" x14ac:dyDescent="0.25"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</row>
    <row r="303" spans="13:24" x14ac:dyDescent="0.25"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</row>
    <row r="304" spans="13:24" x14ac:dyDescent="0.25"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</row>
    <row r="305" spans="13:24" x14ac:dyDescent="0.25"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</row>
    <row r="306" spans="13:24" x14ac:dyDescent="0.25"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</row>
    <row r="307" spans="13:24" x14ac:dyDescent="0.25"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</row>
    <row r="308" spans="13:24" x14ac:dyDescent="0.25"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</row>
    <row r="309" spans="13:24" x14ac:dyDescent="0.25"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</row>
    <row r="310" spans="13:24" x14ac:dyDescent="0.25"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</row>
    <row r="311" spans="13:24" x14ac:dyDescent="0.25"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</row>
    <row r="312" spans="13:24" x14ac:dyDescent="0.25"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</row>
    <row r="313" spans="13:24" x14ac:dyDescent="0.25"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</row>
    <row r="314" spans="13:24" x14ac:dyDescent="0.25"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</row>
    <row r="315" spans="13:24" x14ac:dyDescent="0.25"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</row>
    <row r="316" spans="13:24" x14ac:dyDescent="0.25"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</row>
    <row r="317" spans="13:24" x14ac:dyDescent="0.25"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</row>
    <row r="318" spans="13:24" x14ac:dyDescent="0.25"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</row>
    <row r="319" spans="13:24" x14ac:dyDescent="0.25"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</row>
    <row r="320" spans="13:24" x14ac:dyDescent="0.25"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</row>
    <row r="321" spans="13:24" x14ac:dyDescent="0.25"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</row>
    <row r="322" spans="13:24" x14ac:dyDescent="0.25"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</row>
    <row r="323" spans="13:24" x14ac:dyDescent="0.25"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</row>
    <row r="324" spans="13:24" x14ac:dyDescent="0.25"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</row>
    <row r="325" spans="13:24" x14ac:dyDescent="0.25"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</row>
    <row r="326" spans="13:24" x14ac:dyDescent="0.25"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</row>
    <row r="327" spans="13:24" x14ac:dyDescent="0.25"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</row>
    <row r="328" spans="13:24" x14ac:dyDescent="0.25"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</row>
    <row r="329" spans="13:24" x14ac:dyDescent="0.25"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</row>
    <row r="330" spans="13:24" x14ac:dyDescent="0.25"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</row>
    <row r="331" spans="13:24" x14ac:dyDescent="0.25"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</row>
    <row r="332" spans="13:24" x14ac:dyDescent="0.25"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</row>
    <row r="333" spans="13:24" x14ac:dyDescent="0.25"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</row>
    <row r="334" spans="13:24" x14ac:dyDescent="0.25"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</row>
    <row r="335" spans="13:24" x14ac:dyDescent="0.25"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</row>
    <row r="336" spans="13:24" x14ac:dyDescent="0.25"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</row>
    <row r="337" spans="13:24" x14ac:dyDescent="0.25"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</row>
    <row r="338" spans="13:24" x14ac:dyDescent="0.25"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</row>
    <row r="339" spans="13:24" x14ac:dyDescent="0.25"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</row>
    <row r="340" spans="13:24" x14ac:dyDescent="0.25"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</row>
    <row r="341" spans="13:24" x14ac:dyDescent="0.25"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</row>
    <row r="342" spans="13:24" x14ac:dyDescent="0.25"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</row>
    <row r="343" spans="13:24" x14ac:dyDescent="0.25"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</row>
    <row r="344" spans="13:24" x14ac:dyDescent="0.25"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</row>
    <row r="345" spans="13:24" x14ac:dyDescent="0.25"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</row>
    <row r="346" spans="13:24" x14ac:dyDescent="0.25"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</row>
    <row r="347" spans="13:24" x14ac:dyDescent="0.25"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</row>
    <row r="348" spans="13:24" x14ac:dyDescent="0.25"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</row>
    <row r="349" spans="13:24" x14ac:dyDescent="0.25"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</row>
    <row r="350" spans="13:24" x14ac:dyDescent="0.25"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</row>
    <row r="351" spans="13:24" x14ac:dyDescent="0.25"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</row>
    <row r="352" spans="13:24" x14ac:dyDescent="0.25"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</row>
    <row r="353" spans="13:24" x14ac:dyDescent="0.25"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</row>
    <row r="354" spans="13:24" x14ac:dyDescent="0.25"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</row>
    <row r="355" spans="13:24" x14ac:dyDescent="0.25"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</row>
    <row r="356" spans="13:24" x14ac:dyDescent="0.25"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</row>
    <row r="357" spans="13:24" x14ac:dyDescent="0.25"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</row>
    <row r="358" spans="13:24" x14ac:dyDescent="0.25"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</row>
    <row r="359" spans="13:24" x14ac:dyDescent="0.25"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</row>
    <row r="360" spans="13:24" x14ac:dyDescent="0.25"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</row>
    <row r="361" spans="13:24" x14ac:dyDescent="0.25"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</row>
    <row r="362" spans="13:24" x14ac:dyDescent="0.25"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</row>
    <row r="363" spans="13:24" x14ac:dyDescent="0.25"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</row>
    <row r="364" spans="13:24" x14ac:dyDescent="0.25"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</row>
    <row r="365" spans="13:24" x14ac:dyDescent="0.25"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</row>
    <row r="366" spans="13:24" x14ac:dyDescent="0.25"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</row>
    <row r="367" spans="13:24" x14ac:dyDescent="0.25"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</row>
    <row r="368" spans="13:24" x14ac:dyDescent="0.25"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</row>
    <row r="369" spans="13:24" x14ac:dyDescent="0.25"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</row>
    <row r="370" spans="13:24" x14ac:dyDescent="0.25"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</row>
    <row r="371" spans="13:24" x14ac:dyDescent="0.25"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</row>
    <row r="372" spans="13:24" x14ac:dyDescent="0.25"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</row>
    <row r="373" spans="13:24" x14ac:dyDescent="0.25"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</row>
    <row r="374" spans="13:24" x14ac:dyDescent="0.25"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</row>
    <row r="375" spans="13:24" x14ac:dyDescent="0.25"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</row>
    <row r="376" spans="13:24" x14ac:dyDescent="0.25"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</row>
    <row r="377" spans="13:24" x14ac:dyDescent="0.25"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</row>
    <row r="378" spans="13:24" x14ac:dyDescent="0.25"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</row>
    <row r="379" spans="13:24" x14ac:dyDescent="0.25"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</row>
    <row r="380" spans="13:24" x14ac:dyDescent="0.25"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</row>
    <row r="381" spans="13:24" x14ac:dyDescent="0.25"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</row>
    <row r="382" spans="13:24" x14ac:dyDescent="0.25"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</row>
    <row r="383" spans="13:24" x14ac:dyDescent="0.25"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</row>
    <row r="384" spans="13:24" x14ac:dyDescent="0.25"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</row>
    <row r="385" spans="13:24" x14ac:dyDescent="0.25"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</row>
    <row r="386" spans="13:24" x14ac:dyDescent="0.25"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</row>
    <row r="387" spans="13:24" x14ac:dyDescent="0.25"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</row>
  </sheetData>
  <mergeCells count="115">
    <mergeCell ref="A112:E112"/>
    <mergeCell ref="A120:E120"/>
    <mergeCell ref="A128:E128"/>
    <mergeCell ref="A129:E129"/>
    <mergeCell ref="S85:W85"/>
    <mergeCell ref="S86:W86"/>
    <mergeCell ref="A88:F88"/>
    <mergeCell ref="A96:E96"/>
    <mergeCell ref="A104:E104"/>
    <mergeCell ref="S101:W101"/>
    <mergeCell ref="S109:W109"/>
    <mergeCell ref="S117:W117"/>
    <mergeCell ref="S125:W125"/>
    <mergeCell ref="G96:K96"/>
    <mergeCell ref="G104:K104"/>
    <mergeCell ref="G112:K112"/>
    <mergeCell ref="G120:K120"/>
    <mergeCell ref="G128:K128"/>
    <mergeCell ref="G129:K129"/>
    <mergeCell ref="S192:W192"/>
    <mergeCell ref="S200:W200"/>
    <mergeCell ref="S204:W204"/>
    <mergeCell ref="S205:W205"/>
    <mergeCell ref="M45:R45"/>
    <mergeCell ref="M53:Q53"/>
    <mergeCell ref="M61:Q61"/>
    <mergeCell ref="M69:Q69"/>
    <mergeCell ref="M77:Q77"/>
    <mergeCell ref="M85:Q85"/>
    <mergeCell ref="M86:Q86"/>
    <mergeCell ref="S45:X45"/>
    <mergeCell ref="S53:W53"/>
    <mergeCell ref="S61:W61"/>
    <mergeCell ref="S69:W69"/>
    <mergeCell ref="S77:W77"/>
    <mergeCell ref="S166:W166"/>
    <mergeCell ref="S167:W167"/>
    <mergeCell ref="S168:X168"/>
    <mergeCell ref="S176:W176"/>
    <mergeCell ref="S184:W184"/>
    <mergeCell ref="M184:Q184"/>
    <mergeCell ref="M192:Q192"/>
    <mergeCell ref="M200:Q200"/>
    <mergeCell ref="M204:Q204"/>
    <mergeCell ref="M205:Q205"/>
    <mergeCell ref="M158:Q158"/>
    <mergeCell ref="M166:Q166"/>
    <mergeCell ref="M167:Q167"/>
    <mergeCell ref="M168:R168"/>
    <mergeCell ref="M176:Q176"/>
    <mergeCell ref="M132:Q132"/>
    <mergeCell ref="M133:Q133"/>
    <mergeCell ref="M134:R134"/>
    <mergeCell ref="M142:Q142"/>
    <mergeCell ref="M150:Q150"/>
    <mergeCell ref="M1:R1"/>
    <mergeCell ref="G1:L1"/>
    <mergeCell ref="G40:K40"/>
    <mergeCell ref="M40:Q40"/>
    <mergeCell ref="G85:K85"/>
    <mergeCell ref="G45:L45"/>
    <mergeCell ref="A45:F45"/>
    <mergeCell ref="S1:X1"/>
    <mergeCell ref="S93:X93"/>
    <mergeCell ref="A53:E53"/>
    <mergeCell ref="A61:E61"/>
    <mergeCell ref="A69:E69"/>
    <mergeCell ref="A77:E77"/>
    <mergeCell ref="A78:E78"/>
    <mergeCell ref="S41:W41"/>
    <mergeCell ref="S9:W9"/>
    <mergeCell ref="S17:W17"/>
    <mergeCell ref="S25:W25"/>
    <mergeCell ref="S33:W33"/>
    <mergeCell ref="S40:W40"/>
    <mergeCell ref="G9:K9"/>
    <mergeCell ref="G17:K17"/>
    <mergeCell ref="G25:K25"/>
    <mergeCell ref="G33:K33"/>
    <mergeCell ref="S132:W132"/>
    <mergeCell ref="S133:W133"/>
    <mergeCell ref="S134:X134"/>
    <mergeCell ref="S142:W142"/>
    <mergeCell ref="S150:W150"/>
    <mergeCell ref="S158:W158"/>
    <mergeCell ref="G53:K53"/>
    <mergeCell ref="G61:K61"/>
    <mergeCell ref="G69:K69"/>
    <mergeCell ref="G77:K77"/>
    <mergeCell ref="G86:K86"/>
    <mergeCell ref="M96:Q96"/>
    <mergeCell ref="M104:Q104"/>
    <mergeCell ref="M112:Q112"/>
    <mergeCell ref="M120:Q120"/>
    <mergeCell ref="M128:Q128"/>
    <mergeCell ref="M129:Q129"/>
    <mergeCell ref="G88:L88"/>
    <mergeCell ref="M88:R88"/>
    <mergeCell ref="M9:Q9"/>
    <mergeCell ref="M17:Q17"/>
    <mergeCell ref="M25:Q25"/>
    <mergeCell ref="M33:Q33"/>
    <mergeCell ref="M41:Q41"/>
    <mergeCell ref="N11:Q11"/>
    <mergeCell ref="G41:K41"/>
    <mergeCell ref="F2:F3"/>
    <mergeCell ref="A11:E11"/>
    <mergeCell ref="A19:E19"/>
    <mergeCell ref="A27:E27"/>
    <mergeCell ref="A35:E35"/>
    <mergeCell ref="A38:E38"/>
    <mergeCell ref="A39:E39"/>
    <mergeCell ref="A2:A3"/>
    <mergeCell ref="B2:C3"/>
    <mergeCell ref="D2:E3"/>
  </mergeCells>
  <pageMargins left="0.23622047244094491" right="0.23622047244094491" top="0" bottom="0" header="0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Prévisionnel (2)</vt:lpstr>
      <vt:lpstr>Heures 2016</vt:lpstr>
      <vt:lpstr>Heures 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CERCEAU</dc:creator>
  <cp:lastModifiedBy>Jean-Paul</cp:lastModifiedBy>
  <cp:lastPrinted>2017-08-10T15:44:43Z</cp:lastPrinted>
  <dcterms:created xsi:type="dcterms:W3CDTF">2016-11-12T23:56:18Z</dcterms:created>
  <dcterms:modified xsi:type="dcterms:W3CDTF">2017-09-15T16:31:37Z</dcterms:modified>
</cp:coreProperties>
</file>