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65186941-FAEF-4571-ACB2-C923E9A6B0A7}" xr6:coauthVersionLast="45" xr6:coauthVersionMax="45" xr10:uidLastSave="{00000000-0000-0000-0000-000000000000}"/>
  <bookViews>
    <workbookView xWindow="-120" yWindow="-120" windowWidth="19440" windowHeight="15000" activeTab="2" xr2:uid="{00000000-000D-0000-FFFF-FFFF00000000}"/>
  </bookViews>
  <sheets>
    <sheet name="Feuil2" sheetId="2" r:id="rId1"/>
    <sheet name="01.2020" sheetId="1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1" i="3" l="1"/>
  <c r="Y2" i="3"/>
  <c r="Y3" i="3"/>
  <c r="Y4" i="3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Y18" i="3"/>
  <c r="Y19" i="3"/>
  <c r="Y20" i="3"/>
  <c r="G2" i="3" l="1"/>
  <c r="C2" i="3" s="1"/>
  <c r="D2" i="3" s="1"/>
  <c r="F1" i="3"/>
  <c r="F3" i="3"/>
  <c r="G3" i="3" s="1"/>
  <c r="C3" i="3" s="1"/>
  <c r="D3" i="3" l="1"/>
  <c r="F4" i="3"/>
  <c r="AG3" i="3"/>
  <c r="AG4" i="3"/>
  <c r="AG5" i="3"/>
  <c r="AG6" i="3"/>
  <c r="AG7" i="3"/>
  <c r="AG8" i="3"/>
  <c r="AG9" i="3"/>
  <c r="AG10" i="3"/>
  <c r="AG11" i="3"/>
  <c r="AG12" i="3"/>
  <c r="AG13" i="3"/>
  <c r="AG2" i="3"/>
  <c r="AB10" i="3"/>
  <c r="X1" i="3"/>
  <c r="V1" i="3"/>
  <c r="AC1" i="3"/>
  <c r="T1" i="3"/>
  <c r="R1" i="3"/>
  <c r="P1" i="3"/>
  <c r="G4" i="3" l="1"/>
  <c r="C4" i="3" s="1"/>
  <c r="D4" i="3" s="1"/>
  <c r="F5" i="3"/>
  <c r="AD10" i="3"/>
  <c r="F3" i="1"/>
  <c r="G3" i="1" s="1"/>
  <c r="F6" i="3" l="1"/>
  <c r="G5" i="3"/>
  <c r="C5" i="3" s="1"/>
  <c r="D5" i="3" s="1"/>
  <c r="H15" i="1"/>
  <c r="H16" i="1"/>
  <c r="K16" i="1" s="1"/>
  <c r="H17" i="1"/>
  <c r="K17" i="1" s="1"/>
  <c r="H18" i="1"/>
  <c r="K18" i="1" s="1"/>
  <c r="H19" i="1"/>
  <c r="H20" i="1"/>
  <c r="H21" i="1"/>
  <c r="K21" i="1" s="1"/>
  <c r="H22" i="1"/>
  <c r="K22" i="1" s="1"/>
  <c r="H23" i="1"/>
  <c r="K23" i="1" s="1"/>
  <c r="H24" i="1"/>
  <c r="K24" i="1" s="1"/>
  <c r="F7" i="3" l="1"/>
  <c r="G6" i="3"/>
  <c r="C6" i="3" s="1"/>
  <c r="D6" i="3" s="1"/>
  <c r="H14" i="1"/>
  <c r="K14" i="1" s="1"/>
  <c r="F8" i="3" l="1"/>
  <c r="G7" i="3"/>
  <c r="C7" i="3" s="1"/>
  <c r="D7" i="3" s="1"/>
  <c r="H13" i="1"/>
  <c r="K13" i="1" s="1"/>
  <c r="F9" i="3" l="1"/>
  <c r="G8" i="3"/>
  <c r="C8" i="3" s="1"/>
  <c r="D8" i="3" s="1"/>
  <c r="H12" i="1"/>
  <c r="K12" i="1" s="1"/>
  <c r="F10" i="3" l="1"/>
  <c r="G9" i="3"/>
  <c r="C9" i="3" s="1"/>
  <c r="D9" i="3" s="1"/>
  <c r="H11" i="1"/>
  <c r="K11" i="1" s="1"/>
  <c r="G10" i="3" l="1"/>
  <c r="C10" i="3" s="1"/>
  <c r="D10" i="3" s="1"/>
  <c r="F11" i="3"/>
  <c r="H10" i="1"/>
  <c r="K10" i="1" s="1"/>
  <c r="G11" i="3" l="1"/>
  <c r="C11" i="3" s="1"/>
  <c r="D11" i="3" s="1"/>
  <c r="F12" i="3"/>
  <c r="H9" i="1"/>
  <c r="G12" i="3" l="1"/>
  <c r="C12" i="3" s="1"/>
  <c r="D12" i="3" s="1"/>
  <c r="F13" i="3"/>
  <c r="K9" i="1"/>
  <c r="I9" i="1"/>
  <c r="H8" i="1"/>
  <c r="K8" i="1" s="1"/>
  <c r="G13" i="3" l="1"/>
  <c r="C13" i="3" s="1"/>
  <c r="D13" i="3" s="1"/>
  <c r="F14" i="3"/>
  <c r="H7" i="1"/>
  <c r="K7" i="1" s="1"/>
  <c r="F15" i="3" l="1"/>
  <c r="G14" i="3"/>
  <c r="C14" i="3" s="1"/>
  <c r="D14" i="3" s="1"/>
  <c r="F20" i="1"/>
  <c r="G20" i="1" s="1"/>
  <c r="G15" i="3" l="1"/>
  <c r="C15" i="3" s="1"/>
  <c r="D15" i="3" s="1"/>
  <c r="F16" i="3"/>
  <c r="I8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H3" i="1"/>
  <c r="H4" i="1"/>
  <c r="H5" i="1"/>
  <c r="I5" i="1" s="1"/>
  <c r="H6" i="1"/>
  <c r="F17" i="3" l="1"/>
  <c r="G16" i="3"/>
  <c r="C16" i="3" s="1"/>
  <c r="D16" i="3" s="1"/>
  <c r="K3" i="1"/>
  <c r="I3" i="1"/>
  <c r="I4" i="1"/>
  <c r="K4" i="1"/>
  <c r="K26" i="1" s="1"/>
  <c r="I6" i="1"/>
  <c r="K6" i="1"/>
  <c r="F6" i="1"/>
  <c r="F7" i="1"/>
  <c r="G7" i="1" s="1"/>
  <c r="J7" i="1" s="1"/>
  <c r="F8" i="1"/>
  <c r="G8" i="1" s="1"/>
  <c r="J8" i="1" s="1"/>
  <c r="F9" i="1"/>
  <c r="G9" i="1" s="1"/>
  <c r="J9" i="1" s="1"/>
  <c r="F10" i="1"/>
  <c r="G10" i="1" s="1"/>
  <c r="J10" i="1" s="1"/>
  <c r="F11" i="1"/>
  <c r="G11" i="1" s="1"/>
  <c r="J11" i="1" s="1"/>
  <c r="F12" i="1"/>
  <c r="G12" i="1" s="1"/>
  <c r="J12" i="1" s="1"/>
  <c r="F13" i="1"/>
  <c r="G13" i="1" s="1"/>
  <c r="J13" i="1" s="1"/>
  <c r="F14" i="1"/>
  <c r="G14" i="1" s="1"/>
  <c r="J14" i="1" s="1"/>
  <c r="F15" i="1"/>
  <c r="G15" i="1" s="1"/>
  <c r="F16" i="1"/>
  <c r="G16" i="1" s="1"/>
  <c r="J16" i="1" s="1"/>
  <c r="F17" i="1"/>
  <c r="G17" i="1" s="1"/>
  <c r="J17" i="1" s="1"/>
  <c r="F18" i="1"/>
  <c r="G18" i="1" s="1"/>
  <c r="J18" i="1" s="1"/>
  <c r="F19" i="1"/>
  <c r="G19" i="1" s="1"/>
  <c r="J19" i="1" s="1"/>
  <c r="F21" i="1"/>
  <c r="G21" i="1" s="1"/>
  <c r="J21" i="1" s="1"/>
  <c r="F22" i="1"/>
  <c r="G22" i="1" s="1"/>
  <c r="J22" i="1" s="1"/>
  <c r="F23" i="1"/>
  <c r="G23" i="1" s="1"/>
  <c r="J23" i="1" s="1"/>
  <c r="F24" i="1"/>
  <c r="G24" i="1" s="1"/>
  <c r="J24" i="1" s="1"/>
  <c r="F4" i="1"/>
  <c r="G4" i="1" s="1"/>
  <c r="F5" i="1"/>
  <c r="F18" i="3" l="1"/>
  <c r="G17" i="3"/>
  <c r="C17" i="3" s="1"/>
  <c r="D17" i="3" s="1"/>
  <c r="J4" i="1"/>
  <c r="G6" i="1"/>
  <c r="J6" i="1" s="1"/>
  <c r="G5" i="1"/>
  <c r="J5" i="1" s="1"/>
  <c r="J3" i="1"/>
  <c r="G18" i="3" l="1"/>
  <c r="C18" i="3" s="1"/>
  <c r="D18" i="3" s="1"/>
  <c r="F19" i="3"/>
  <c r="J26" i="1"/>
  <c r="K28" i="1" s="1"/>
  <c r="F20" i="3" l="1"/>
  <c r="G19" i="3"/>
  <c r="C19" i="3" s="1"/>
  <c r="D19" i="3" s="1"/>
  <c r="G20" i="3" l="1"/>
  <c r="C20" i="3" s="1"/>
  <c r="D20" i="3" s="1"/>
  <c r="F21" i="3"/>
  <c r="G21" i="3" l="1"/>
  <c r="C21" i="3" s="1"/>
  <c r="D21" i="3" s="1"/>
  <c r="F22" i="3"/>
  <c r="G22" i="3" l="1"/>
  <c r="C22" i="3" s="1"/>
  <c r="D22" i="3" s="1"/>
  <c r="F23" i="3"/>
  <c r="F24" i="3" s="1"/>
  <c r="F25" i="3" l="1"/>
  <c r="G24" i="3"/>
  <c r="C24" i="3" s="1"/>
  <c r="G23" i="3"/>
  <c r="C23" i="3" s="1"/>
  <c r="D23" i="3" s="1"/>
  <c r="D24" i="3" l="1"/>
  <c r="G25" i="3"/>
  <c r="C25" i="3" s="1"/>
  <c r="D25" i="3" s="1"/>
  <c r="F26" i="3"/>
  <c r="F27" i="3" l="1"/>
  <c r="G26" i="3"/>
  <c r="C26" i="3" s="1"/>
  <c r="D26" i="3" s="1"/>
  <c r="G27" i="3" l="1"/>
  <c r="C27" i="3" s="1"/>
  <c r="D27" i="3" s="1"/>
  <c r="F28" i="3"/>
  <c r="F29" i="3" l="1"/>
  <c r="G28" i="3"/>
  <c r="C28" i="3" s="1"/>
  <c r="D28" i="3" s="1"/>
  <c r="F30" i="3" l="1"/>
  <c r="G29" i="3"/>
  <c r="C29" i="3" s="1"/>
  <c r="D29" i="3" s="1"/>
  <c r="F31" i="3" l="1"/>
  <c r="G30" i="3"/>
  <c r="C30" i="3" s="1"/>
  <c r="D30" i="3" s="1"/>
  <c r="G31" i="3" l="1"/>
  <c r="C31" i="3" s="1"/>
  <c r="D31" i="3" s="1"/>
  <c r="F32" i="3"/>
  <c r="G32" i="3" l="1"/>
  <c r="C32" i="3" s="1"/>
  <c r="D32" i="3" s="1"/>
  <c r="F33" i="3"/>
  <c r="F34" i="3" l="1"/>
  <c r="G33" i="3"/>
  <c r="C33" i="3" s="1"/>
  <c r="D33" i="3" s="1"/>
  <c r="F35" i="3" l="1"/>
  <c r="G34" i="3"/>
  <c r="C34" i="3" s="1"/>
  <c r="D34" i="3" s="1"/>
  <c r="F36" i="3" l="1"/>
  <c r="G35" i="3"/>
  <c r="C35" i="3" s="1"/>
  <c r="D35" i="3" s="1"/>
  <c r="G36" i="3" l="1"/>
  <c r="C36" i="3" s="1"/>
  <c r="D36" i="3" s="1"/>
  <c r="F37" i="3"/>
  <c r="F38" i="3" l="1"/>
  <c r="G37" i="3"/>
  <c r="C37" i="3" s="1"/>
  <c r="D37" i="3" s="1"/>
  <c r="F39" i="3" l="1"/>
  <c r="G38" i="3"/>
  <c r="C38" i="3" s="1"/>
  <c r="D38" i="3" s="1"/>
  <c r="F40" i="3" l="1"/>
  <c r="G39" i="3"/>
  <c r="C39" i="3" s="1"/>
  <c r="D39" i="3" s="1"/>
  <c r="G40" i="3" l="1"/>
  <c r="C40" i="3" s="1"/>
  <c r="D40" i="3" s="1"/>
  <c r="F41" i="3"/>
  <c r="F42" i="3" l="1"/>
  <c r="G41" i="3"/>
  <c r="C41" i="3" s="1"/>
  <c r="D41" i="3" s="1"/>
  <c r="G42" i="3" l="1"/>
  <c r="C42" i="3" s="1"/>
  <c r="D42" i="3" s="1"/>
  <c r="F43" i="3"/>
  <c r="F44" i="3" l="1"/>
  <c r="G43" i="3"/>
  <c r="C43" i="3" s="1"/>
  <c r="D43" i="3" s="1"/>
  <c r="F45" i="3" l="1"/>
  <c r="G44" i="3"/>
  <c r="C44" i="3" s="1"/>
  <c r="D44" i="3" s="1"/>
  <c r="F46" i="3" l="1"/>
  <c r="G45" i="3"/>
  <c r="C45" i="3" s="1"/>
  <c r="D45" i="3" s="1"/>
  <c r="G46" i="3" l="1"/>
  <c r="C46" i="3" s="1"/>
  <c r="D46" i="3" s="1"/>
  <c r="F47" i="3"/>
  <c r="G47" i="3" l="1"/>
  <c r="C47" i="3" s="1"/>
  <c r="D47" i="3" s="1"/>
  <c r="F48" i="3"/>
  <c r="F49" i="3" l="1"/>
  <c r="G48" i="3"/>
  <c r="C48" i="3" s="1"/>
  <c r="D48" i="3" s="1"/>
  <c r="F50" i="3" l="1"/>
  <c r="G49" i="3"/>
  <c r="C49" i="3" s="1"/>
  <c r="D49" i="3" s="1"/>
  <c r="G50" i="3" l="1"/>
  <c r="C50" i="3" s="1"/>
  <c r="D50" i="3" s="1"/>
  <c r="F51" i="3"/>
  <c r="F52" i="3" l="1"/>
  <c r="G51" i="3"/>
  <c r="C51" i="3" s="1"/>
  <c r="D51" i="3" s="1"/>
  <c r="G52" i="3" l="1"/>
  <c r="C52" i="3" s="1"/>
  <c r="D52" i="3" s="1"/>
  <c r="F53" i="3"/>
  <c r="F54" i="3" l="1"/>
  <c r="G53" i="3"/>
  <c r="C53" i="3" s="1"/>
  <c r="D53" i="3" s="1"/>
  <c r="F55" i="3" l="1"/>
  <c r="G54" i="3"/>
  <c r="C54" i="3" s="1"/>
  <c r="D54" i="3" s="1"/>
  <c r="F56" i="3" l="1"/>
  <c r="G55" i="3"/>
  <c r="C55" i="3" s="1"/>
  <c r="D55" i="3" s="1"/>
  <c r="G56" i="3" l="1"/>
  <c r="C56" i="3" s="1"/>
  <c r="D56" i="3" s="1"/>
  <c r="F57" i="3"/>
  <c r="F58" i="3" l="1"/>
  <c r="G57" i="3"/>
  <c r="C57" i="3" s="1"/>
  <c r="D57" i="3" s="1"/>
  <c r="G58" i="3" l="1"/>
  <c r="C58" i="3" s="1"/>
  <c r="D58" i="3" s="1"/>
  <c r="F59" i="3"/>
  <c r="F60" i="3" l="1"/>
  <c r="G59" i="3"/>
  <c r="C59" i="3" s="1"/>
  <c r="D59" i="3" s="1"/>
  <c r="F61" i="3" l="1"/>
  <c r="G60" i="3"/>
  <c r="C60" i="3" s="1"/>
  <c r="D60" i="3" s="1"/>
  <c r="F62" i="3" l="1"/>
  <c r="G61" i="3"/>
  <c r="C61" i="3" s="1"/>
  <c r="D61" i="3" s="1"/>
  <c r="G62" i="3" l="1"/>
  <c r="C62" i="3" s="1"/>
  <c r="D62" i="3" s="1"/>
  <c r="F63" i="3"/>
  <c r="F64" i="3" l="1"/>
  <c r="G63" i="3"/>
  <c r="C63" i="3" s="1"/>
  <c r="D63" i="3" s="1"/>
  <c r="G64" i="3" l="1"/>
  <c r="C64" i="3" s="1"/>
  <c r="D64" i="3" s="1"/>
  <c r="F65" i="3"/>
  <c r="F66" i="3" l="1"/>
  <c r="G65" i="3"/>
  <c r="C65" i="3" s="1"/>
  <c r="D65" i="3" s="1"/>
  <c r="G66" i="3" l="1"/>
  <c r="C66" i="3" s="1"/>
  <c r="D66" i="3" s="1"/>
  <c r="F67" i="3"/>
  <c r="F68" i="3" l="1"/>
  <c r="G67" i="3"/>
  <c r="C67" i="3" s="1"/>
  <c r="D67" i="3" s="1"/>
  <c r="F69" i="3" l="1"/>
  <c r="G68" i="3"/>
  <c r="C68" i="3" s="1"/>
  <c r="D68" i="3" s="1"/>
  <c r="F70" i="3" l="1"/>
  <c r="G69" i="3"/>
  <c r="C69" i="3" s="1"/>
  <c r="D69" i="3" s="1"/>
  <c r="F71" i="3" l="1"/>
  <c r="G70" i="3"/>
  <c r="C70" i="3" s="1"/>
  <c r="D70" i="3" s="1"/>
  <c r="F72" i="3" l="1"/>
  <c r="G71" i="3"/>
  <c r="C71" i="3" s="1"/>
  <c r="D71" i="3" s="1"/>
  <c r="G72" i="3" l="1"/>
  <c r="C72" i="3" s="1"/>
  <c r="D72" i="3" s="1"/>
  <c r="F73" i="3"/>
  <c r="F74" i="3" l="1"/>
  <c r="G73" i="3"/>
  <c r="C73" i="3" s="1"/>
  <c r="D73" i="3" s="1"/>
  <c r="G74" i="3" l="1"/>
  <c r="C74" i="3" s="1"/>
  <c r="D74" i="3" s="1"/>
  <c r="F75" i="3"/>
  <c r="F76" i="3" l="1"/>
  <c r="G75" i="3"/>
  <c r="C75" i="3" s="1"/>
  <c r="D75" i="3" s="1"/>
  <c r="F77" i="3" l="1"/>
  <c r="G76" i="3"/>
  <c r="C76" i="3" s="1"/>
  <c r="D76" i="3" s="1"/>
  <c r="F78" i="3" l="1"/>
  <c r="G77" i="3"/>
  <c r="C77" i="3" s="1"/>
  <c r="D77" i="3" s="1"/>
  <c r="G78" i="3" l="1"/>
  <c r="C78" i="3" s="1"/>
  <c r="D78" i="3" s="1"/>
  <c r="F79" i="3"/>
  <c r="F80" i="3" l="1"/>
  <c r="G79" i="3"/>
  <c r="C79" i="3" s="1"/>
  <c r="D79" i="3" s="1"/>
  <c r="G80" i="3" l="1"/>
  <c r="C80" i="3" s="1"/>
  <c r="D80" i="3" s="1"/>
  <c r="F81" i="3"/>
  <c r="F82" i="3" l="1"/>
  <c r="G81" i="3"/>
  <c r="C81" i="3" s="1"/>
  <c r="D81" i="3" s="1"/>
  <c r="G82" i="3" l="1"/>
  <c r="C82" i="3" s="1"/>
  <c r="D82" i="3" s="1"/>
  <c r="F83" i="3"/>
  <c r="F84" i="3" l="1"/>
  <c r="G83" i="3"/>
  <c r="C83" i="3" s="1"/>
  <c r="D83" i="3" s="1"/>
  <c r="F85" i="3" l="1"/>
  <c r="G84" i="3"/>
  <c r="C84" i="3" s="1"/>
  <c r="D84" i="3" s="1"/>
  <c r="F86" i="3" l="1"/>
  <c r="G85" i="3"/>
  <c r="C85" i="3" s="1"/>
  <c r="D85" i="3" s="1"/>
  <c r="F87" i="3" l="1"/>
  <c r="G86" i="3"/>
  <c r="C86" i="3" s="1"/>
  <c r="D86" i="3" s="1"/>
  <c r="F88" i="3" l="1"/>
  <c r="G87" i="3"/>
  <c r="C87" i="3" s="1"/>
  <c r="D87" i="3" s="1"/>
  <c r="G88" i="3" l="1"/>
  <c r="C88" i="3" s="1"/>
  <c r="D88" i="3" s="1"/>
  <c r="F89" i="3"/>
  <c r="F90" i="3" l="1"/>
  <c r="G89" i="3"/>
  <c r="C89" i="3" s="1"/>
  <c r="D89" i="3" s="1"/>
  <c r="G90" i="3" l="1"/>
  <c r="C90" i="3" s="1"/>
  <c r="D90" i="3" s="1"/>
  <c r="F91" i="3"/>
  <c r="F92" i="3" l="1"/>
  <c r="G91" i="3"/>
  <c r="C91" i="3" s="1"/>
  <c r="D91" i="3" s="1"/>
  <c r="F93" i="3" l="1"/>
  <c r="G92" i="3"/>
  <c r="C92" i="3" s="1"/>
  <c r="D92" i="3" s="1"/>
  <c r="F94" i="3" l="1"/>
  <c r="G93" i="3"/>
  <c r="C93" i="3" s="1"/>
  <c r="D93" i="3" s="1"/>
  <c r="G94" i="3" l="1"/>
  <c r="C94" i="3" s="1"/>
  <c r="D94" i="3" s="1"/>
  <c r="F95" i="3"/>
  <c r="F96" i="3" l="1"/>
  <c r="G95" i="3"/>
  <c r="C95" i="3" s="1"/>
  <c r="D95" i="3" s="1"/>
  <c r="G96" i="3" l="1"/>
  <c r="C96" i="3" s="1"/>
  <c r="D96" i="3" s="1"/>
  <c r="F97" i="3"/>
  <c r="F98" i="3" l="1"/>
  <c r="G97" i="3"/>
  <c r="C97" i="3" s="1"/>
  <c r="D97" i="3" s="1"/>
  <c r="G98" i="3" l="1"/>
  <c r="C98" i="3" s="1"/>
  <c r="D98" i="3" s="1"/>
  <c r="F99" i="3"/>
  <c r="F100" i="3" l="1"/>
  <c r="G99" i="3"/>
  <c r="C99" i="3" s="1"/>
  <c r="D99" i="3" s="1"/>
  <c r="F101" i="3" l="1"/>
  <c r="G100" i="3"/>
  <c r="C100" i="3" s="1"/>
  <c r="D100" i="3" s="1"/>
  <c r="F102" i="3" l="1"/>
  <c r="G101" i="3"/>
  <c r="C101" i="3" s="1"/>
  <c r="D101" i="3" s="1"/>
  <c r="G102" i="3" l="1"/>
  <c r="C102" i="3" s="1"/>
  <c r="D102" i="3" s="1"/>
  <c r="F103" i="3"/>
  <c r="F104" i="3" l="1"/>
  <c r="G103" i="3"/>
  <c r="C103" i="3" s="1"/>
  <c r="D103" i="3" s="1"/>
  <c r="F105" i="3" l="1"/>
  <c r="G104" i="3"/>
  <c r="C104" i="3" s="1"/>
  <c r="D104" i="3" s="1"/>
  <c r="F106" i="3" l="1"/>
  <c r="G105" i="3"/>
  <c r="C105" i="3" s="1"/>
  <c r="D105" i="3" s="1"/>
  <c r="G106" i="3" l="1"/>
  <c r="C106" i="3" s="1"/>
  <c r="D106" i="3" s="1"/>
  <c r="F107" i="3"/>
  <c r="F108" i="3" l="1"/>
  <c r="G107" i="3"/>
  <c r="C107" i="3" s="1"/>
  <c r="D107" i="3" s="1"/>
  <c r="F109" i="3" l="1"/>
  <c r="G108" i="3"/>
  <c r="C108" i="3" s="1"/>
  <c r="D108" i="3" s="1"/>
  <c r="F110" i="3" l="1"/>
  <c r="G109" i="3"/>
  <c r="C109" i="3" s="1"/>
  <c r="D109" i="3" s="1"/>
  <c r="G110" i="3" l="1"/>
  <c r="C110" i="3" s="1"/>
  <c r="D110" i="3" s="1"/>
  <c r="F111" i="3"/>
  <c r="F112" i="3" l="1"/>
  <c r="G111" i="3"/>
  <c r="C111" i="3" s="1"/>
  <c r="D111" i="3" s="1"/>
  <c r="G112" i="3" l="1"/>
  <c r="C112" i="3" s="1"/>
  <c r="D112" i="3" s="1"/>
  <c r="F113" i="3"/>
  <c r="F114" i="3" l="1"/>
  <c r="G113" i="3"/>
  <c r="C113" i="3" s="1"/>
  <c r="D113" i="3" s="1"/>
  <c r="G114" i="3" l="1"/>
  <c r="C114" i="3" s="1"/>
  <c r="D114" i="3" s="1"/>
  <c r="F115" i="3"/>
  <c r="F116" i="3" l="1"/>
  <c r="G115" i="3"/>
  <c r="C115" i="3" s="1"/>
  <c r="D115" i="3" s="1"/>
  <c r="F117" i="3" l="1"/>
  <c r="G116" i="3"/>
  <c r="C116" i="3" s="1"/>
  <c r="D116" i="3" s="1"/>
  <c r="F118" i="3" l="1"/>
  <c r="G117" i="3"/>
  <c r="C117" i="3" s="1"/>
  <c r="D117" i="3" s="1"/>
  <c r="F119" i="3" l="1"/>
  <c r="G118" i="3"/>
  <c r="C118" i="3" s="1"/>
  <c r="D118" i="3" s="1"/>
  <c r="F120" i="3" l="1"/>
  <c r="G119" i="3"/>
  <c r="C119" i="3" s="1"/>
  <c r="D119" i="3" s="1"/>
  <c r="G120" i="3" l="1"/>
  <c r="C120" i="3" s="1"/>
  <c r="D120" i="3" s="1"/>
  <c r="F121" i="3"/>
  <c r="F122" i="3" l="1"/>
  <c r="G121" i="3"/>
  <c r="C121" i="3" s="1"/>
  <c r="D121" i="3" s="1"/>
  <c r="G122" i="3" l="1"/>
  <c r="C122" i="3" s="1"/>
  <c r="D122" i="3" s="1"/>
  <c r="F123" i="3"/>
  <c r="F124" i="3" l="1"/>
  <c r="G123" i="3"/>
  <c r="C123" i="3" s="1"/>
  <c r="D123" i="3" s="1"/>
  <c r="G124" i="3" l="1"/>
  <c r="C124" i="3" s="1"/>
  <c r="D124" i="3" s="1"/>
  <c r="F125" i="3"/>
  <c r="F126" i="3" l="1"/>
  <c r="G125" i="3"/>
  <c r="C125" i="3" s="1"/>
  <c r="D125" i="3" s="1"/>
  <c r="G126" i="3" l="1"/>
  <c r="C126" i="3" s="1"/>
  <c r="D126" i="3" s="1"/>
  <c r="F127" i="3"/>
  <c r="F128" i="3" l="1"/>
  <c r="G127" i="3"/>
  <c r="C127" i="3" s="1"/>
  <c r="D127" i="3" s="1"/>
  <c r="G128" i="3" l="1"/>
  <c r="C128" i="3" s="1"/>
  <c r="D128" i="3" s="1"/>
  <c r="F129" i="3"/>
  <c r="F130" i="3" l="1"/>
  <c r="G129" i="3"/>
  <c r="C129" i="3" s="1"/>
  <c r="D129" i="3" s="1"/>
  <c r="G130" i="3" l="1"/>
  <c r="C130" i="3" s="1"/>
  <c r="D130" i="3" s="1"/>
  <c r="F131" i="3"/>
  <c r="F132" i="3" l="1"/>
  <c r="G131" i="3"/>
  <c r="C131" i="3" s="1"/>
  <c r="D131" i="3" s="1"/>
  <c r="F133" i="3" l="1"/>
  <c r="G132" i="3"/>
  <c r="C132" i="3" s="1"/>
  <c r="D132" i="3" s="1"/>
  <c r="F134" i="3" l="1"/>
  <c r="G133" i="3"/>
  <c r="C133" i="3" s="1"/>
  <c r="D133" i="3" s="1"/>
  <c r="G134" i="3" l="1"/>
  <c r="C134" i="3" s="1"/>
  <c r="D134" i="3" s="1"/>
  <c r="F135" i="3"/>
  <c r="F136" i="3" l="1"/>
  <c r="G135" i="3"/>
  <c r="C135" i="3" s="1"/>
  <c r="D135" i="3" s="1"/>
  <c r="G136" i="3" l="1"/>
  <c r="C136" i="3" s="1"/>
  <c r="D136" i="3" s="1"/>
  <c r="F137" i="3"/>
  <c r="F138" i="3" l="1"/>
  <c r="G137" i="3"/>
  <c r="C137" i="3" s="1"/>
  <c r="D137" i="3" s="1"/>
  <c r="G138" i="3" l="1"/>
  <c r="C138" i="3" s="1"/>
  <c r="D138" i="3" s="1"/>
  <c r="F139" i="3"/>
  <c r="F140" i="3" l="1"/>
  <c r="G139" i="3"/>
  <c r="C139" i="3" s="1"/>
  <c r="D139" i="3" s="1"/>
  <c r="F141" i="3" l="1"/>
  <c r="G140" i="3"/>
  <c r="C140" i="3" s="1"/>
  <c r="D140" i="3" s="1"/>
  <c r="F142" i="3" l="1"/>
  <c r="G141" i="3"/>
  <c r="C141" i="3" s="1"/>
  <c r="D141" i="3" s="1"/>
  <c r="G142" i="3" l="1"/>
  <c r="C142" i="3" s="1"/>
  <c r="D142" i="3" s="1"/>
  <c r="F143" i="3"/>
  <c r="F144" i="3" l="1"/>
  <c r="G143" i="3"/>
  <c r="C143" i="3" s="1"/>
  <c r="D143" i="3" s="1"/>
  <c r="G144" i="3" l="1"/>
  <c r="C144" i="3" s="1"/>
  <c r="D144" i="3" s="1"/>
  <c r="F145" i="3"/>
  <c r="F146" i="3" l="1"/>
  <c r="G145" i="3"/>
  <c r="C145" i="3" s="1"/>
  <c r="D145" i="3" s="1"/>
  <c r="G146" i="3" l="1"/>
  <c r="C146" i="3" s="1"/>
  <c r="D146" i="3" s="1"/>
  <c r="F147" i="3"/>
  <c r="F148" i="3" l="1"/>
  <c r="G147" i="3"/>
  <c r="C147" i="3" s="1"/>
  <c r="D147" i="3" s="1"/>
  <c r="F149" i="3" l="1"/>
  <c r="G148" i="3"/>
  <c r="C148" i="3" s="1"/>
  <c r="D148" i="3" s="1"/>
  <c r="F150" i="3" l="1"/>
  <c r="G149" i="3"/>
  <c r="C149" i="3" s="1"/>
  <c r="D149" i="3" s="1"/>
  <c r="F151" i="3" l="1"/>
  <c r="G150" i="3"/>
  <c r="C150" i="3" s="1"/>
  <c r="D150" i="3" s="1"/>
  <c r="F152" i="3" l="1"/>
  <c r="G151" i="3"/>
  <c r="C151" i="3" s="1"/>
  <c r="D151" i="3" s="1"/>
  <c r="G152" i="3" l="1"/>
  <c r="C152" i="3" s="1"/>
  <c r="D152" i="3" s="1"/>
  <c r="F153" i="3"/>
  <c r="F154" i="3" l="1"/>
  <c r="G153" i="3"/>
  <c r="C153" i="3" s="1"/>
  <c r="D153" i="3" s="1"/>
  <c r="G154" i="3" l="1"/>
  <c r="C154" i="3" s="1"/>
  <c r="D154" i="3" s="1"/>
  <c r="F155" i="3"/>
  <c r="F156" i="3" l="1"/>
  <c r="G155" i="3"/>
  <c r="C155" i="3" s="1"/>
  <c r="D155" i="3" s="1"/>
  <c r="F157" i="3" l="1"/>
  <c r="G156" i="3"/>
  <c r="C156" i="3" s="1"/>
  <c r="D156" i="3" s="1"/>
  <c r="F158" i="3" l="1"/>
  <c r="G157" i="3"/>
  <c r="C157" i="3" s="1"/>
  <c r="D157" i="3" s="1"/>
  <c r="G158" i="3" l="1"/>
  <c r="C158" i="3" s="1"/>
  <c r="D158" i="3" s="1"/>
  <c r="F159" i="3"/>
  <c r="F160" i="3" l="1"/>
  <c r="G159" i="3"/>
  <c r="C159" i="3" s="1"/>
  <c r="D159" i="3" s="1"/>
  <c r="G160" i="3" l="1"/>
  <c r="C160" i="3" s="1"/>
  <c r="D160" i="3" s="1"/>
  <c r="F161" i="3"/>
  <c r="F162" i="3" l="1"/>
  <c r="G161" i="3"/>
  <c r="C161" i="3" s="1"/>
  <c r="D161" i="3" s="1"/>
  <c r="G162" i="3" l="1"/>
  <c r="C162" i="3" s="1"/>
  <c r="D162" i="3" s="1"/>
  <c r="F163" i="3"/>
  <c r="F164" i="3" l="1"/>
  <c r="G163" i="3"/>
  <c r="C163" i="3" s="1"/>
  <c r="D163" i="3" s="1"/>
  <c r="F165" i="3" l="1"/>
  <c r="G164" i="3"/>
  <c r="C164" i="3" s="1"/>
  <c r="D164" i="3" s="1"/>
  <c r="F166" i="3" l="1"/>
  <c r="G165" i="3"/>
  <c r="C165" i="3" s="1"/>
  <c r="D165" i="3" s="1"/>
  <c r="G166" i="3" l="1"/>
  <c r="C166" i="3" s="1"/>
  <c r="D166" i="3" s="1"/>
  <c r="F167" i="3"/>
  <c r="F168" i="3" l="1"/>
  <c r="G167" i="3"/>
  <c r="C167" i="3" s="1"/>
  <c r="D167" i="3" s="1"/>
  <c r="F169" i="3" l="1"/>
  <c r="G168" i="3"/>
  <c r="C168" i="3" s="1"/>
  <c r="D168" i="3" s="1"/>
  <c r="F170" i="3" l="1"/>
  <c r="G169" i="3"/>
  <c r="C169" i="3" s="1"/>
  <c r="D169" i="3" s="1"/>
  <c r="G170" i="3" l="1"/>
  <c r="C170" i="3" s="1"/>
  <c r="D170" i="3" s="1"/>
  <c r="F171" i="3"/>
  <c r="F172" i="3" l="1"/>
  <c r="G171" i="3"/>
  <c r="C171" i="3" s="1"/>
  <c r="D171" i="3" s="1"/>
  <c r="F173" i="3" l="1"/>
  <c r="G172" i="3"/>
  <c r="C172" i="3" s="1"/>
  <c r="D172" i="3" s="1"/>
  <c r="G173" i="3" l="1"/>
  <c r="C173" i="3" s="1"/>
  <c r="D173" i="3" s="1"/>
  <c r="F174" i="3"/>
  <c r="G174" i="3" l="1"/>
  <c r="C174" i="3" s="1"/>
  <c r="D174" i="3" s="1"/>
  <c r="F175" i="3"/>
  <c r="F176" i="3" l="1"/>
  <c r="G175" i="3"/>
  <c r="C175" i="3" s="1"/>
  <c r="D175" i="3" s="1"/>
  <c r="F177" i="3" l="1"/>
  <c r="G176" i="3"/>
  <c r="C176" i="3" s="1"/>
  <c r="D176" i="3" s="1"/>
  <c r="F178" i="3" l="1"/>
  <c r="G177" i="3"/>
  <c r="C177" i="3" s="1"/>
  <c r="D177" i="3" s="1"/>
  <c r="G178" i="3" l="1"/>
  <c r="C178" i="3" s="1"/>
  <c r="D178" i="3" s="1"/>
  <c r="F179" i="3"/>
  <c r="F180" i="3" l="1"/>
  <c r="G179" i="3"/>
  <c r="C179" i="3" s="1"/>
  <c r="D179" i="3" s="1"/>
  <c r="F181" i="3" l="1"/>
  <c r="G180" i="3"/>
  <c r="C180" i="3" s="1"/>
  <c r="D180" i="3" s="1"/>
  <c r="F182" i="3" l="1"/>
  <c r="G181" i="3"/>
  <c r="C181" i="3" s="1"/>
  <c r="D181" i="3" s="1"/>
  <c r="G182" i="3" l="1"/>
  <c r="C182" i="3" s="1"/>
  <c r="D182" i="3" s="1"/>
  <c r="F183" i="3"/>
  <c r="F184" i="3" l="1"/>
  <c r="G183" i="3"/>
  <c r="C183" i="3" s="1"/>
  <c r="D183" i="3" s="1"/>
  <c r="F185" i="3" l="1"/>
  <c r="G184" i="3"/>
  <c r="C184" i="3" s="1"/>
  <c r="D184" i="3" s="1"/>
  <c r="F186" i="3" l="1"/>
  <c r="G185" i="3"/>
  <c r="C185" i="3" s="1"/>
  <c r="D185" i="3" s="1"/>
  <c r="G186" i="3" l="1"/>
  <c r="C186" i="3" s="1"/>
  <c r="D186" i="3" s="1"/>
  <c r="F187" i="3"/>
  <c r="G187" i="3" l="1"/>
  <c r="C187" i="3" s="1"/>
  <c r="D187" i="3" s="1"/>
  <c r="F188" i="3"/>
  <c r="G188" i="3" l="1"/>
  <c r="C188" i="3" s="1"/>
  <c r="D188" i="3" s="1"/>
  <c r="F189" i="3"/>
  <c r="G189" i="3" l="1"/>
  <c r="C189" i="3" s="1"/>
  <c r="D189" i="3" s="1"/>
  <c r="F190" i="3"/>
  <c r="G190" i="3" l="1"/>
  <c r="C190" i="3" s="1"/>
  <c r="D190" i="3" s="1"/>
  <c r="F191" i="3"/>
  <c r="G191" i="3" l="1"/>
  <c r="C191" i="3" s="1"/>
  <c r="D191" i="3" s="1"/>
  <c r="F192" i="3"/>
  <c r="F193" i="3" l="1"/>
  <c r="G192" i="3"/>
  <c r="C192" i="3" s="1"/>
  <c r="D192" i="3" s="1"/>
  <c r="F194" i="3" l="1"/>
  <c r="G193" i="3"/>
  <c r="C193" i="3" s="1"/>
  <c r="D193" i="3" s="1"/>
  <c r="G194" i="3" l="1"/>
  <c r="C194" i="3" s="1"/>
  <c r="D194" i="3" s="1"/>
  <c r="F195" i="3"/>
  <c r="G195" i="3" l="1"/>
  <c r="C195" i="3" s="1"/>
  <c r="D195" i="3" s="1"/>
  <c r="F196" i="3"/>
  <c r="G196" i="3" l="1"/>
  <c r="C196" i="3" s="1"/>
  <c r="D196" i="3" s="1"/>
  <c r="F197" i="3"/>
  <c r="F198" i="3" l="1"/>
  <c r="G197" i="3"/>
  <c r="C197" i="3" s="1"/>
  <c r="D197" i="3" s="1"/>
  <c r="G198" i="3" l="1"/>
  <c r="C198" i="3" s="1"/>
  <c r="D198" i="3" s="1"/>
  <c r="F199" i="3"/>
  <c r="F200" i="3" l="1"/>
  <c r="G199" i="3"/>
  <c r="C199" i="3" s="1"/>
  <c r="D199" i="3" s="1"/>
  <c r="F201" i="3" l="1"/>
  <c r="G200" i="3"/>
  <c r="C200" i="3" s="1"/>
  <c r="D200" i="3" s="1"/>
  <c r="F202" i="3" l="1"/>
  <c r="G201" i="3"/>
  <c r="C201" i="3" s="1"/>
  <c r="D201" i="3" s="1"/>
  <c r="F203" i="3" l="1"/>
  <c r="G202" i="3"/>
  <c r="C202" i="3" s="1"/>
  <c r="D202" i="3" s="1"/>
  <c r="F204" i="3" l="1"/>
  <c r="G203" i="3"/>
  <c r="C203" i="3" s="1"/>
  <c r="D203" i="3" s="1"/>
  <c r="F205" i="3" l="1"/>
  <c r="G204" i="3"/>
  <c r="C204" i="3" s="1"/>
  <c r="D204" i="3" s="1"/>
  <c r="G205" i="3" l="1"/>
  <c r="C205" i="3" s="1"/>
  <c r="D205" i="3" s="1"/>
  <c r="F206" i="3"/>
  <c r="F207" i="3" l="1"/>
  <c r="G206" i="3"/>
  <c r="C206" i="3" s="1"/>
  <c r="D206" i="3" s="1"/>
  <c r="G207" i="3" l="1"/>
  <c r="C207" i="3" s="1"/>
  <c r="D207" i="3" s="1"/>
  <c r="F208" i="3"/>
  <c r="G208" i="3" l="1"/>
  <c r="C208" i="3" s="1"/>
  <c r="D208" i="3" s="1"/>
  <c r="F209" i="3"/>
  <c r="G209" i="3" l="1"/>
  <c r="C209" i="3" s="1"/>
  <c r="D209" i="3" s="1"/>
  <c r="F210" i="3"/>
  <c r="G210" i="3" l="1"/>
  <c r="C210" i="3" s="1"/>
  <c r="D210" i="3" s="1"/>
  <c r="F211" i="3"/>
  <c r="F212" i="3" l="1"/>
  <c r="G211" i="3"/>
  <c r="C211" i="3" s="1"/>
  <c r="D211" i="3" s="1"/>
  <c r="F213" i="3" l="1"/>
  <c r="G212" i="3"/>
  <c r="C212" i="3" s="1"/>
  <c r="D212" i="3" s="1"/>
  <c r="G213" i="3" l="1"/>
  <c r="C213" i="3" s="1"/>
  <c r="D213" i="3" s="1"/>
  <c r="F214" i="3"/>
  <c r="G214" i="3" l="1"/>
  <c r="C214" i="3" s="1"/>
  <c r="D214" i="3" s="1"/>
  <c r="F215" i="3"/>
  <c r="F216" i="3" l="1"/>
  <c r="G215" i="3"/>
  <c r="C215" i="3" s="1"/>
  <c r="D215" i="3" s="1"/>
  <c r="F217" i="3" l="1"/>
  <c r="G216" i="3"/>
  <c r="C216" i="3" s="1"/>
  <c r="D216" i="3" s="1"/>
  <c r="F218" i="3" l="1"/>
  <c r="G217" i="3"/>
  <c r="C217" i="3" s="1"/>
  <c r="D217" i="3" s="1"/>
  <c r="G218" i="3" l="1"/>
  <c r="C218" i="3" s="1"/>
  <c r="D218" i="3" s="1"/>
  <c r="F219" i="3"/>
  <c r="G219" i="3" l="1"/>
  <c r="C219" i="3" s="1"/>
  <c r="D219" i="3" s="1"/>
  <c r="F220" i="3"/>
  <c r="F221" i="3" l="1"/>
  <c r="G220" i="3"/>
  <c r="C220" i="3" s="1"/>
  <c r="D220" i="3" s="1"/>
  <c r="F222" i="3" l="1"/>
  <c r="G221" i="3"/>
  <c r="C221" i="3" s="1"/>
  <c r="D221" i="3" s="1"/>
  <c r="F223" i="3" l="1"/>
  <c r="G222" i="3"/>
  <c r="C222" i="3" s="1"/>
  <c r="D222" i="3" s="1"/>
  <c r="F224" i="3" l="1"/>
  <c r="G223" i="3"/>
  <c r="C223" i="3" s="1"/>
  <c r="D223" i="3" s="1"/>
  <c r="F225" i="3" l="1"/>
  <c r="G224" i="3"/>
  <c r="C224" i="3" s="1"/>
  <c r="D224" i="3" s="1"/>
  <c r="G225" i="3" l="1"/>
  <c r="C225" i="3" s="1"/>
  <c r="D225" i="3" s="1"/>
  <c r="F226" i="3"/>
  <c r="F227" i="3" l="1"/>
  <c r="G226" i="3"/>
  <c r="C226" i="3" s="1"/>
  <c r="D226" i="3" s="1"/>
  <c r="F228" i="3" l="1"/>
  <c r="G227" i="3"/>
  <c r="C227" i="3" s="1"/>
  <c r="D227" i="3" s="1"/>
  <c r="G228" i="3" l="1"/>
  <c r="C228" i="3" s="1"/>
  <c r="D228" i="3" s="1"/>
  <c r="F229" i="3"/>
  <c r="F230" i="3" l="1"/>
  <c r="G229" i="3"/>
  <c r="C229" i="3" s="1"/>
  <c r="D229" i="3" s="1"/>
  <c r="F231" i="3" l="1"/>
  <c r="G230" i="3"/>
  <c r="C230" i="3" s="1"/>
  <c r="D230" i="3" s="1"/>
  <c r="F232" i="3" l="1"/>
  <c r="G231" i="3"/>
  <c r="C231" i="3" s="1"/>
  <c r="D231" i="3" s="1"/>
  <c r="F233" i="3" l="1"/>
  <c r="G232" i="3"/>
  <c r="C232" i="3" s="1"/>
  <c r="D232" i="3" s="1"/>
  <c r="G233" i="3" l="1"/>
  <c r="C233" i="3" s="1"/>
  <c r="D233" i="3" s="1"/>
  <c r="F234" i="3"/>
  <c r="G234" i="3" l="1"/>
  <c r="C234" i="3" s="1"/>
  <c r="D234" i="3" s="1"/>
  <c r="F235" i="3"/>
  <c r="F236" i="3" l="1"/>
  <c r="G235" i="3"/>
  <c r="C235" i="3" s="1"/>
  <c r="D235" i="3" s="1"/>
  <c r="G236" i="3" l="1"/>
  <c r="C236" i="3" s="1"/>
  <c r="D236" i="3" s="1"/>
  <c r="F237" i="3"/>
  <c r="G237" i="3" l="1"/>
  <c r="C237" i="3" s="1"/>
  <c r="D237" i="3" s="1"/>
  <c r="F238" i="3"/>
  <c r="F239" i="3" l="1"/>
  <c r="G238" i="3"/>
  <c r="C238" i="3" s="1"/>
  <c r="D238" i="3" s="1"/>
  <c r="G239" i="3" l="1"/>
  <c r="C239" i="3" s="1"/>
  <c r="D239" i="3" s="1"/>
  <c r="F240" i="3"/>
  <c r="G240" i="3" l="1"/>
  <c r="C240" i="3" s="1"/>
  <c r="D240" i="3" s="1"/>
  <c r="F241" i="3"/>
  <c r="G241" i="3" l="1"/>
  <c r="C241" i="3" s="1"/>
  <c r="D241" i="3" s="1"/>
  <c r="F242" i="3"/>
  <c r="G242" i="3" l="1"/>
  <c r="C242" i="3" s="1"/>
  <c r="D242" i="3" s="1"/>
  <c r="F243" i="3"/>
  <c r="F244" i="3" l="1"/>
  <c r="G243" i="3"/>
  <c r="C243" i="3" s="1"/>
  <c r="D243" i="3" s="1"/>
  <c r="G244" i="3" l="1"/>
  <c r="C244" i="3" s="1"/>
  <c r="D244" i="3" s="1"/>
  <c r="F245" i="3"/>
  <c r="G245" i="3" l="1"/>
  <c r="C245" i="3" s="1"/>
  <c r="D245" i="3" s="1"/>
  <c r="F246" i="3"/>
  <c r="G246" i="3" l="1"/>
  <c r="C246" i="3" s="1"/>
  <c r="D246" i="3" s="1"/>
  <c r="F247" i="3"/>
  <c r="G247" i="3" l="1"/>
  <c r="C247" i="3" s="1"/>
  <c r="D247" i="3" s="1"/>
  <c r="F248" i="3"/>
  <c r="G248" i="3" l="1"/>
  <c r="C248" i="3" s="1"/>
  <c r="D248" i="3" s="1"/>
  <c r="F249" i="3"/>
  <c r="F250" i="3" l="1"/>
  <c r="G249" i="3"/>
  <c r="C249" i="3" s="1"/>
  <c r="D249" i="3" s="1"/>
  <c r="G250" i="3" l="1"/>
  <c r="C250" i="3" s="1"/>
  <c r="D250" i="3" s="1"/>
  <c r="F251" i="3"/>
  <c r="F252" i="3" l="1"/>
  <c r="G251" i="3"/>
  <c r="C251" i="3" s="1"/>
  <c r="D251" i="3" s="1"/>
  <c r="G252" i="3" l="1"/>
  <c r="C252" i="3" s="1"/>
  <c r="D252" i="3" s="1"/>
  <c r="F253" i="3"/>
  <c r="G253" i="3" l="1"/>
  <c r="C253" i="3" s="1"/>
  <c r="D253" i="3" s="1"/>
  <c r="F254" i="3"/>
  <c r="G254" i="3" l="1"/>
  <c r="C254" i="3" s="1"/>
  <c r="D254" i="3" s="1"/>
  <c r="F255" i="3"/>
  <c r="F256" i="3" l="1"/>
  <c r="G255" i="3"/>
  <c r="C255" i="3" s="1"/>
  <c r="D255" i="3" s="1"/>
  <c r="F257" i="3" l="1"/>
  <c r="G256" i="3"/>
  <c r="C256" i="3" s="1"/>
  <c r="D256" i="3" s="1"/>
  <c r="G257" i="3" l="1"/>
  <c r="C257" i="3" s="1"/>
  <c r="D257" i="3" s="1"/>
  <c r="F258" i="3"/>
  <c r="G258" i="3" l="1"/>
  <c r="C258" i="3" s="1"/>
  <c r="D258" i="3" s="1"/>
  <c r="F259" i="3"/>
  <c r="F260" i="3" l="1"/>
  <c r="G259" i="3"/>
  <c r="C259" i="3" s="1"/>
  <c r="D259" i="3" s="1"/>
  <c r="G260" i="3" l="1"/>
  <c r="C260" i="3" s="1"/>
  <c r="D260" i="3" s="1"/>
  <c r="F261" i="3"/>
  <c r="G261" i="3" l="1"/>
  <c r="C261" i="3" s="1"/>
  <c r="D261" i="3" s="1"/>
  <c r="F262" i="3"/>
  <c r="G262" i="3" l="1"/>
  <c r="C262" i="3" s="1"/>
  <c r="D262" i="3" s="1"/>
  <c r="F263" i="3"/>
  <c r="F264" i="3" l="1"/>
  <c r="G263" i="3"/>
  <c r="C263" i="3" s="1"/>
  <c r="D263" i="3" s="1"/>
  <c r="F265" i="3" l="1"/>
  <c r="G264" i="3"/>
  <c r="C264" i="3" s="1"/>
  <c r="D264" i="3" s="1"/>
  <c r="G265" i="3" l="1"/>
  <c r="C265" i="3" s="1"/>
  <c r="D265" i="3" s="1"/>
  <c r="F266" i="3"/>
  <c r="G266" i="3" l="1"/>
  <c r="C266" i="3" s="1"/>
  <c r="D266" i="3" s="1"/>
  <c r="F267" i="3"/>
  <c r="G267" i="3" l="1"/>
  <c r="C267" i="3" s="1"/>
  <c r="D267" i="3" s="1"/>
  <c r="F268" i="3"/>
  <c r="F269" i="3" l="1"/>
  <c r="G268" i="3"/>
  <c r="C268" i="3" s="1"/>
  <c r="D268" i="3" s="1"/>
  <c r="F270" i="3" l="1"/>
  <c r="G269" i="3"/>
  <c r="C269" i="3" s="1"/>
  <c r="D269" i="3" s="1"/>
  <c r="F271" i="3" l="1"/>
  <c r="G270" i="3"/>
  <c r="C270" i="3" s="1"/>
  <c r="D270" i="3" s="1"/>
  <c r="F272" i="3" l="1"/>
  <c r="G271" i="3"/>
  <c r="C271" i="3" s="1"/>
  <c r="D271" i="3" s="1"/>
  <c r="G272" i="3" l="1"/>
  <c r="C272" i="3" s="1"/>
  <c r="D272" i="3" s="1"/>
  <c r="F273" i="3"/>
  <c r="G273" i="3" l="1"/>
  <c r="C273" i="3" s="1"/>
  <c r="D273" i="3" s="1"/>
  <c r="F274" i="3"/>
  <c r="G274" i="3" l="1"/>
  <c r="C274" i="3" s="1"/>
  <c r="D274" i="3" s="1"/>
  <c r="F275" i="3"/>
  <c r="F276" i="3" l="1"/>
  <c r="G275" i="3"/>
  <c r="C275" i="3" s="1"/>
  <c r="D275" i="3" s="1"/>
  <c r="G276" i="3" l="1"/>
  <c r="C276" i="3" s="1"/>
  <c r="D276" i="3" s="1"/>
  <c r="F277" i="3"/>
  <c r="G277" i="3" l="1"/>
  <c r="C277" i="3" s="1"/>
  <c r="D277" i="3" s="1"/>
  <c r="F278" i="3"/>
  <c r="G278" i="3" l="1"/>
  <c r="C278" i="3" s="1"/>
  <c r="D278" i="3" s="1"/>
  <c r="F279" i="3"/>
  <c r="G279" i="3" l="1"/>
  <c r="C279" i="3" s="1"/>
  <c r="D279" i="3" s="1"/>
  <c r="F280" i="3"/>
  <c r="G280" i="3" l="1"/>
  <c r="C280" i="3" s="1"/>
  <c r="D280" i="3" s="1"/>
  <c r="F281" i="3"/>
  <c r="G281" i="3" l="1"/>
  <c r="C281" i="3" s="1"/>
  <c r="D281" i="3" s="1"/>
  <c r="F282" i="3"/>
  <c r="G282" i="3" l="1"/>
  <c r="C282" i="3" s="1"/>
  <c r="D282" i="3" s="1"/>
  <c r="F283" i="3"/>
  <c r="F284" i="3" l="1"/>
  <c r="G283" i="3"/>
  <c r="C283" i="3" s="1"/>
  <c r="D283" i="3" s="1"/>
  <c r="G284" i="3" l="1"/>
  <c r="C284" i="3" s="1"/>
  <c r="D284" i="3" s="1"/>
  <c r="F285" i="3"/>
  <c r="G285" i="3" l="1"/>
  <c r="C285" i="3" s="1"/>
  <c r="D285" i="3" s="1"/>
  <c r="F286" i="3"/>
  <c r="G286" i="3" l="1"/>
  <c r="C286" i="3" s="1"/>
  <c r="D286" i="3" s="1"/>
  <c r="F287" i="3"/>
  <c r="G287" i="3" l="1"/>
  <c r="C287" i="3" s="1"/>
  <c r="D287" i="3" s="1"/>
  <c r="F288" i="3"/>
  <c r="G288" i="3" l="1"/>
  <c r="C288" i="3" s="1"/>
  <c r="D288" i="3" s="1"/>
  <c r="F289" i="3"/>
  <c r="G289" i="3" l="1"/>
  <c r="C289" i="3" s="1"/>
  <c r="D289" i="3" s="1"/>
  <c r="F290" i="3"/>
  <c r="G290" i="3" l="1"/>
  <c r="C290" i="3" s="1"/>
  <c r="D290" i="3" s="1"/>
  <c r="F291" i="3"/>
  <c r="F292" i="3" l="1"/>
  <c r="G291" i="3"/>
  <c r="C291" i="3" s="1"/>
  <c r="D291" i="3" s="1"/>
  <c r="G292" i="3" l="1"/>
  <c r="C292" i="3" s="1"/>
  <c r="D292" i="3" s="1"/>
  <c r="F293" i="3"/>
  <c r="G293" i="3" l="1"/>
  <c r="C293" i="3" s="1"/>
  <c r="D293" i="3" s="1"/>
  <c r="F294" i="3"/>
  <c r="G294" i="3" l="1"/>
  <c r="C294" i="3" s="1"/>
  <c r="D294" i="3" s="1"/>
  <c r="F295" i="3"/>
  <c r="G295" i="3" l="1"/>
  <c r="C295" i="3" s="1"/>
  <c r="D295" i="3" s="1"/>
  <c r="F296" i="3"/>
  <c r="G296" i="3" l="1"/>
  <c r="C296" i="3" s="1"/>
  <c r="D296" i="3" s="1"/>
  <c r="F297" i="3"/>
  <c r="G297" i="3" l="1"/>
  <c r="C297" i="3" s="1"/>
  <c r="D297" i="3" s="1"/>
  <c r="F298" i="3"/>
  <c r="G298" i="3" l="1"/>
  <c r="C298" i="3" s="1"/>
  <c r="D298" i="3" s="1"/>
  <c r="F299" i="3"/>
  <c r="F300" i="3" l="1"/>
  <c r="G299" i="3"/>
  <c r="C299" i="3" s="1"/>
  <c r="D299" i="3" s="1"/>
  <c r="G300" i="3" l="1"/>
  <c r="C300" i="3" s="1"/>
  <c r="D300" i="3" s="1"/>
  <c r="F301" i="3"/>
  <c r="G301" i="3" l="1"/>
  <c r="C301" i="3" s="1"/>
  <c r="D301" i="3" s="1"/>
  <c r="F302" i="3"/>
  <c r="G302" i="3" l="1"/>
  <c r="C302" i="3" s="1"/>
  <c r="D302" i="3" s="1"/>
  <c r="F303" i="3"/>
  <c r="G303" i="3" l="1"/>
  <c r="C303" i="3" s="1"/>
  <c r="D303" i="3" s="1"/>
  <c r="F304" i="3"/>
  <c r="G304" i="3" l="1"/>
  <c r="C304" i="3" s="1"/>
  <c r="D304" i="3" s="1"/>
  <c r="F305" i="3"/>
  <c r="G305" i="3" l="1"/>
  <c r="C305" i="3" s="1"/>
  <c r="D305" i="3" s="1"/>
  <c r="F306" i="3"/>
  <c r="G306" i="3" l="1"/>
  <c r="C306" i="3" s="1"/>
  <c r="D306" i="3" s="1"/>
  <c r="F307" i="3"/>
  <c r="F308" i="3" l="1"/>
  <c r="G307" i="3"/>
  <c r="C307" i="3" s="1"/>
  <c r="D307" i="3" s="1"/>
  <c r="G308" i="3" l="1"/>
  <c r="C308" i="3" s="1"/>
  <c r="D308" i="3" s="1"/>
  <c r="F309" i="3"/>
  <c r="G309" i="3" l="1"/>
  <c r="C309" i="3" s="1"/>
  <c r="D309" i="3" s="1"/>
  <c r="F310" i="3"/>
  <c r="G310" i="3" l="1"/>
  <c r="C310" i="3" s="1"/>
  <c r="D310" i="3" s="1"/>
  <c r="F311" i="3"/>
  <c r="G311" i="3" l="1"/>
  <c r="C311" i="3" s="1"/>
  <c r="D311" i="3" s="1"/>
  <c r="F312" i="3"/>
  <c r="G312" i="3" l="1"/>
  <c r="C312" i="3" s="1"/>
  <c r="D312" i="3" s="1"/>
  <c r="F313" i="3"/>
  <c r="F314" i="3" l="1"/>
  <c r="G313" i="3"/>
  <c r="C313" i="3" s="1"/>
  <c r="D313" i="3" s="1"/>
  <c r="G314" i="3" l="1"/>
  <c r="C314" i="3" s="1"/>
  <c r="D314" i="3" s="1"/>
  <c r="F315" i="3"/>
  <c r="G315" i="3" l="1"/>
  <c r="C315" i="3" s="1"/>
  <c r="D315" i="3" s="1"/>
  <c r="F316" i="3"/>
  <c r="G316" i="3" l="1"/>
  <c r="C316" i="3" s="1"/>
  <c r="D316" i="3" s="1"/>
  <c r="F317" i="3"/>
  <c r="G317" i="3" l="1"/>
  <c r="C317" i="3" s="1"/>
  <c r="D317" i="3" s="1"/>
  <c r="F318" i="3"/>
  <c r="G318" i="3" l="1"/>
  <c r="C318" i="3" s="1"/>
  <c r="D318" i="3" s="1"/>
  <c r="F319" i="3"/>
  <c r="G319" i="3" l="1"/>
  <c r="C319" i="3" s="1"/>
  <c r="D319" i="3" s="1"/>
  <c r="F320" i="3"/>
  <c r="G320" i="3" l="1"/>
  <c r="C320" i="3" s="1"/>
  <c r="D320" i="3" s="1"/>
  <c r="F321" i="3"/>
  <c r="F322" i="3" l="1"/>
  <c r="G321" i="3"/>
  <c r="C321" i="3" s="1"/>
  <c r="D321" i="3" s="1"/>
  <c r="G322" i="3" l="1"/>
  <c r="C322" i="3" s="1"/>
  <c r="D322" i="3" s="1"/>
  <c r="F323" i="3"/>
  <c r="F324" i="3" l="1"/>
  <c r="G323" i="3"/>
  <c r="C323" i="3" s="1"/>
  <c r="D323" i="3" s="1"/>
  <c r="G324" i="3" l="1"/>
  <c r="C324" i="3" s="1"/>
  <c r="D324" i="3" s="1"/>
  <c r="F325" i="3"/>
  <c r="F326" i="3" l="1"/>
  <c r="G325" i="3"/>
  <c r="C325" i="3" s="1"/>
  <c r="D325" i="3" s="1"/>
  <c r="G326" i="3" l="1"/>
  <c r="C326" i="3" s="1"/>
  <c r="D326" i="3" s="1"/>
  <c r="F327" i="3"/>
  <c r="G327" i="3" l="1"/>
  <c r="C327" i="3" s="1"/>
  <c r="D327" i="3" s="1"/>
  <c r="F328" i="3"/>
  <c r="G328" i="3" l="1"/>
  <c r="C328" i="3" s="1"/>
  <c r="D328" i="3" s="1"/>
  <c r="F329" i="3"/>
  <c r="F330" i="3" l="1"/>
  <c r="G329" i="3"/>
  <c r="C329" i="3" s="1"/>
  <c r="D329" i="3" s="1"/>
  <c r="G330" i="3" l="1"/>
  <c r="C330" i="3" s="1"/>
  <c r="D330" i="3" s="1"/>
  <c r="F331" i="3"/>
  <c r="G331" i="3" l="1"/>
  <c r="C331" i="3" s="1"/>
  <c r="D331" i="3" s="1"/>
  <c r="F332" i="3"/>
  <c r="G332" i="3" l="1"/>
  <c r="C332" i="3" s="1"/>
  <c r="D332" i="3" s="1"/>
  <c r="F333" i="3"/>
  <c r="G333" i="3" l="1"/>
  <c r="C333" i="3" s="1"/>
  <c r="D333" i="3" s="1"/>
  <c r="F334" i="3"/>
  <c r="G334" i="3" l="1"/>
  <c r="C334" i="3" s="1"/>
  <c r="D334" i="3" s="1"/>
  <c r="F335" i="3"/>
  <c r="G335" i="3" l="1"/>
  <c r="C335" i="3" s="1"/>
  <c r="D335" i="3" s="1"/>
  <c r="F336" i="3"/>
  <c r="G336" i="3" l="1"/>
  <c r="C336" i="3" s="1"/>
  <c r="D336" i="3" s="1"/>
  <c r="F337" i="3"/>
  <c r="F338" i="3" l="1"/>
  <c r="G337" i="3"/>
  <c r="C337" i="3" s="1"/>
  <c r="D337" i="3" s="1"/>
  <c r="G338" i="3" l="1"/>
  <c r="C338" i="3" s="1"/>
  <c r="D338" i="3" s="1"/>
  <c r="F339" i="3"/>
  <c r="F340" i="3" l="1"/>
  <c r="G339" i="3"/>
  <c r="C339" i="3" s="1"/>
  <c r="D339" i="3" s="1"/>
  <c r="G340" i="3" l="1"/>
  <c r="C340" i="3" s="1"/>
  <c r="D340" i="3" s="1"/>
  <c r="F341" i="3"/>
  <c r="F342" i="3" l="1"/>
  <c r="G341" i="3"/>
  <c r="C341" i="3" s="1"/>
  <c r="D341" i="3" s="1"/>
  <c r="G342" i="3" l="1"/>
  <c r="C342" i="3" s="1"/>
  <c r="D342" i="3" s="1"/>
  <c r="F343" i="3"/>
  <c r="G343" i="3" l="1"/>
  <c r="C343" i="3" s="1"/>
  <c r="D343" i="3" s="1"/>
  <c r="F344" i="3"/>
  <c r="G344" i="3" l="1"/>
  <c r="C344" i="3" s="1"/>
  <c r="D344" i="3" s="1"/>
  <c r="F345" i="3"/>
  <c r="F346" i="3" l="1"/>
  <c r="G345" i="3"/>
  <c r="C345" i="3" s="1"/>
  <c r="D345" i="3" s="1"/>
  <c r="G346" i="3" l="1"/>
  <c r="C346" i="3" s="1"/>
  <c r="D346" i="3" s="1"/>
  <c r="F347" i="3"/>
  <c r="G347" i="3" l="1"/>
  <c r="C347" i="3" s="1"/>
  <c r="D347" i="3" s="1"/>
  <c r="F348" i="3"/>
  <c r="G348" i="3" l="1"/>
  <c r="C348" i="3" s="1"/>
  <c r="D348" i="3" s="1"/>
  <c r="F349" i="3"/>
  <c r="G349" i="3" l="1"/>
  <c r="C349" i="3" s="1"/>
  <c r="D349" i="3" s="1"/>
  <c r="F350" i="3"/>
  <c r="G350" i="3" l="1"/>
  <c r="C350" i="3" s="1"/>
  <c r="D350" i="3" s="1"/>
  <c r="F351" i="3"/>
  <c r="G351" i="3" l="1"/>
  <c r="C351" i="3" s="1"/>
  <c r="D351" i="3" s="1"/>
  <c r="F352" i="3"/>
  <c r="G352" i="3" l="1"/>
  <c r="C352" i="3" s="1"/>
  <c r="D352" i="3" s="1"/>
  <c r="F353" i="3"/>
  <c r="F354" i="3" l="1"/>
  <c r="G353" i="3"/>
  <c r="C353" i="3" s="1"/>
  <c r="D353" i="3" s="1"/>
  <c r="G354" i="3" l="1"/>
  <c r="C354" i="3" s="1"/>
  <c r="D354" i="3" s="1"/>
  <c r="F355" i="3"/>
  <c r="F356" i="3" l="1"/>
  <c r="G355" i="3"/>
  <c r="C355" i="3" s="1"/>
  <c r="D355" i="3" s="1"/>
  <c r="G356" i="3" l="1"/>
  <c r="C356" i="3" s="1"/>
  <c r="D356" i="3" s="1"/>
  <c r="F357" i="3"/>
  <c r="G357" i="3" l="1"/>
  <c r="C357" i="3" s="1"/>
  <c r="D357" i="3" s="1"/>
  <c r="F358" i="3"/>
  <c r="G358" i="3" l="1"/>
  <c r="C358" i="3" s="1"/>
  <c r="D358" i="3" s="1"/>
  <c r="F359" i="3"/>
  <c r="F360" i="3" l="1"/>
  <c r="G359" i="3"/>
  <c r="C359" i="3" s="1"/>
  <c r="D359" i="3" s="1"/>
  <c r="G360" i="3" l="1"/>
  <c r="C360" i="3" s="1"/>
  <c r="D360" i="3" s="1"/>
  <c r="F361" i="3"/>
  <c r="G361" i="3" l="1"/>
  <c r="C361" i="3" s="1"/>
  <c r="D361" i="3" s="1"/>
  <c r="F362" i="3"/>
  <c r="G362" i="3" l="1"/>
  <c r="C362" i="3" s="1"/>
  <c r="D362" i="3" s="1"/>
  <c r="F363" i="3"/>
  <c r="G363" i="3" l="1"/>
  <c r="C363" i="3" s="1"/>
  <c r="D363" i="3" s="1"/>
  <c r="F364" i="3"/>
  <c r="G364" i="3" l="1"/>
  <c r="C364" i="3" s="1"/>
  <c r="D364" i="3" s="1"/>
  <c r="F365" i="3"/>
  <c r="G365" i="3" l="1"/>
  <c r="C365" i="3" s="1"/>
  <c r="D365" i="3" s="1"/>
  <c r="F366" i="3"/>
  <c r="G366" i="3" l="1"/>
  <c r="C366" i="3" s="1"/>
  <c r="D366" i="3" s="1"/>
  <c r="F367" i="3"/>
  <c r="G367" i="3" s="1"/>
  <c r="C367" i="3" l="1"/>
  <c r="D367" i="3" s="1"/>
  <c r="E2" i="3" s="1"/>
  <c r="I2" i="3" s="1"/>
  <c r="O2" i="3" s="1"/>
  <c r="E3" i="3" l="1"/>
  <c r="E4" i="3" s="1"/>
  <c r="P2" i="3"/>
  <c r="Q2" i="3"/>
  <c r="S2" i="3" s="1"/>
  <c r="U2" i="3" s="1"/>
  <c r="W2" i="3" s="1"/>
  <c r="X2" i="3" s="1"/>
  <c r="I3" i="3" l="1"/>
  <c r="O3" i="3" s="1"/>
  <c r="R2" i="3"/>
  <c r="T2" i="3" s="1"/>
  <c r="V2" i="3" s="1"/>
  <c r="I4" i="3"/>
  <c r="O4" i="3" s="1"/>
  <c r="E5" i="3"/>
  <c r="Q3" i="3" l="1"/>
  <c r="S3" i="3" s="1"/>
  <c r="U3" i="3" s="1"/>
  <c r="W3" i="3" s="1"/>
  <c r="X3" i="3" s="1"/>
  <c r="P3" i="3"/>
  <c r="E6" i="3"/>
  <c r="I5" i="3"/>
  <c r="O5" i="3" s="1"/>
  <c r="P4" i="3"/>
  <c r="Q4" i="3"/>
  <c r="S4" i="3" s="1"/>
  <c r="U4" i="3" s="1"/>
  <c r="W4" i="3" s="1"/>
  <c r="X4" i="3" s="1"/>
  <c r="R4" i="3" l="1"/>
  <c r="T4" i="3" s="1"/>
  <c r="V4" i="3" s="1"/>
  <c r="R3" i="3"/>
  <c r="T3" i="3" s="1"/>
  <c r="V3" i="3" s="1"/>
  <c r="Q5" i="3"/>
  <c r="S5" i="3" s="1"/>
  <c r="U5" i="3" s="1"/>
  <c r="W5" i="3" s="1"/>
  <c r="X5" i="3" s="1"/>
  <c r="P5" i="3"/>
  <c r="E7" i="3"/>
  <c r="I6" i="3"/>
  <c r="O6" i="3" s="1"/>
  <c r="Q6" i="3" l="1"/>
  <c r="S6" i="3" s="1"/>
  <c r="U6" i="3" s="1"/>
  <c r="W6" i="3" s="1"/>
  <c r="X6" i="3" s="1"/>
  <c r="P6" i="3"/>
  <c r="I7" i="3"/>
  <c r="O7" i="3" s="1"/>
  <c r="E8" i="3"/>
  <c r="R5" i="3"/>
  <c r="T5" i="3" s="1"/>
  <c r="V5" i="3" s="1"/>
  <c r="E9" i="3" l="1"/>
  <c r="I8" i="3"/>
  <c r="O8" i="3" s="1"/>
  <c r="P7" i="3"/>
  <c r="Q7" i="3"/>
  <c r="S7" i="3" s="1"/>
  <c r="U7" i="3" s="1"/>
  <c r="W7" i="3" s="1"/>
  <c r="X7" i="3" s="1"/>
  <c r="R7" i="3"/>
  <c r="T7" i="3" s="1"/>
  <c r="R6" i="3"/>
  <c r="T6" i="3" s="1"/>
  <c r="V6" i="3" s="1"/>
  <c r="V7" i="3" l="1"/>
  <c r="Q8" i="3"/>
  <c r="S8" i="3" s="1"/>
  <c r="U8" i="3" s="1"/>
  <c r="W8" i="3" s="1"/>
  <c r="X8" i="3" s="1"/>
  <c r="P8" i="3"/>
  <c r="E10" i="3"/>
  <c r="I9" i="3"/>
  <c r="O9" i="3" s="1"/>
  <c r="R8" i="3" l="1"/>
  <c r="T8" i="3" s="1"/>
  <c r="V8" i="3" s="1"/>
  <c r="I10" i="3"/>
  <c r="O10" i="3" s="1"/>
  <c r="E11" i="3"/>
  <c r="Q9" i="3"/>
  <c r="S9" i="3" s="1"/>
  <c r="U9" i="3" s="1"/>
  <c r="W9" i="3" s="1"/>
  <c r="X9" i="3" s="1"/>
  <c r="P9" i="3"/>
  <c r="R9" i="3" l="1"/>
  <c r="T9" i="3" s="1"/>
  <c r="V9" i="3" s="1"/>
  <c r="I11" i="3"/>
  <c r="O11" i="3" s="1"/>
  <c r="E12" i="3"/>
  <c r="Q10" i="3"/>
  <c r="S10" i="3" s="1"/>
  <c r="U10" i="3" s="1"/>
  <c r="W10" i="3" s="1"/>
  <c r="X10" i="3" s="1"/>
  <c r="P10" i="3"/>
  <c r="R10" i="3" l="1"/>
  <c r="T10" i="3" s="1"/>
  <c r="V10" i="3" s="1"/>
  <c r="E13" i="3"/>
  <c r="I12" i="3"/>
  <c r="O12" i="3" s="1"/>
  <c r="Q11" i="3"/>
  <c r="S11" i="3" s="1"/>
  <c r="U11" i="3" s="1"/>
  <c r="W11" i="3" s="1"/>
  <c r="X11" i="3" s="1"/>
  <c r="P11" i="3"/>
  <c r="R11" i="3" l="1"/>
  <c r="T11" i="3" s="1"/>
  <c r="V11" i="3" s="1"/>
  <c r="P12" i="3"/>
  <c r="Q12" i="3"/>
  <c r="S12" i="3" s="1"/>
  <c r="U12" i="3" s="1"/>
  <c r="W12" i="3" s="1"/>
  <c r="X12" i="3" s="1"/>
  <c r="E14" i="3"/>
  <c r="I13" i="3"/>
  <c r="O13" i="3" s="1"/>
  <c r="E15" i="3" l="1"/>
  <c r="I14" i="3"/>
  <c r="O14" i="3" s="1"/>
  <c r="R12" i="3"/>
  <c r="T12" i="3" s="1"/>
  <c r="V12" i="3" s="1"/>
  <c r="P13" i="3"/>
  <c r="Q13" i="3"/>
  <c r="S13" i="3" s="1"/>
  <c r="U13" i="3" s="1"/>
  <c r="W13" i="3" s="1"/>
  <c r="X13" i="3" s="1"/>
  <c r="R13" i="3" l="1"/>
  <c r="T13" i="3" s="1"/>
  <c r="V13" i="3" s="1"/>
  <c r="P14" i="3"/>
  <c r="Q14" i="3"/>
  <c r="S14" i="3" s="1"/>
  <c r="U14" i="3" s="1"/>
  <c r="W14" i="3" s="1"/>
  <c r="X14" i="3" s="1"/>
  <c r="I15" i="3"/>
  <c r="O15" i="3" s="1"/>
  <c r="E16" i="3"/>
  <c r="P15" i="3" l="1"/>
  <c r="Q15" i="3"/>
  <c r="S15" i="3" s="1"/>
  <c r="U15" i="3" s="1"/>
  <c r="W15" i="3" s="1"/>
  <c r="X15" i="3" s="1"/>
  <c r="R14" i="3"/>
  <c r="T14" i="3" s="1"/>
  <c r="V14" i="3" s="1"/>
  <c r="E17" i="3"/>
  <c r="I16" i="3"/>
  <c r="O16" i="3" s="1"/>
  <c r="R15" i="3" l="1"/>
  <c r="T15" i="3" s="1"/>
  <c r="V15" i="3" s="1"/>
  <c r="Q16" i="3"/>
  <c r="S16" i="3" s="1"/>
  <c r="U16" i="3" s="1"/>
  <c r="W16" i="3" s="1"/>
  <c r="X16" i="3" s="1"/>
  <c r="P16" i="3"/>
  <c r="E18" i="3"/>
  <c r="I17" i="3"/>
  <c r="O17" i="3" s="1"/>
  <c r="E19" i="3" l="1"/>
  <c r="I18" i="3"/>
  <c r="O18" i="3" s="1"/>
  <c r="R16" i="3"/>
  <c r="T16" i="3" s="1"/>
  <c r="V16" i="3" s="1"/>
  <c r="Q17" i="3"/>
  <c r="S17" i="3" s="1"/>
  <c r="U17" i="3" s="1"/>
  <c r="W17" i="3" s="1"/>
  <c r="X17" i="3" s="1"/>
  <c r="R17" i="3"/>
  <c r="T17" i="3" s="1"/>
  <c r="P17" i="3"/>
  <c r="V17" i="3" l="1"/>
  <c r="P18" i="3"/>
  <c r="Q18" i="3"/>
  <c r="S18" i="3" s="1"/>
  <c r="U18" i="3" s="1"/>
  <c r="W18" i="3" s="1"/>
  <c r="X18" i="3" s="1"/>
  <c r="E20" i="3"/>
  <c r="I19" i="3"/>
  <c r="O19" i="3" s="1"/>
  <c r="E21" i="3" l="1"/>
  <c r="I20" i="3"/>
  <c r="O20" i="3" s="1"/>
  <c r="R18" i="3"/>
  <c r="T18" i="3" s="1"/>
  <c r="V18" i="3" s="1"/>
  <c r="P19" i="3"/>
  <c r="Q19" i="3"/>
  <c r="S19" i="3" s="1"/>
  <c r="U19" i="3" s="1"/>
  <c r="W19" i="3" s="1"/>
  <c r="X19" i="3" s="1"/>
  <c r="R19" i="3" l="1"/>
  <c r="T19" i="3" s="1"/>
  <c r="V19" i="3" s="1"/>
  <c r="P20" i="3"/>
  <c r="Q20" i="3"/>
  <c r="S20" i="3" s="1"/>
  <c r="U20" i="3" s="1"/>
  <c r="W20" i="3" s="1"/>
  <c r="X20" i="3" s="1"/>
  <c r="I21" i="3"/>
  <c r="O21" i="3" s="1"/>
  <c r="E22" i="3"/>
  <c r="V21" i="3" l="1"/>
  <c r="Q21" i="3"/>
  <c r="S21" i="3" s="1"/>
  <c r="P21" i="3"/>
  <c r="R21" i="3"/>
  <c r="T21" i="3" s="1"/>
  <c r="U21" i="3"/>
  <c r="W21" i="3"/>
  <c r="X21" i="3" s="1"/>
  <c r="R20" i="3"/>
  <c r="T20" i="3" s="1"/>
  <c r="V20" i="3" s="1"/>
  <c r="E23" i="3"/>
  <c r="E24" i="3" s="1"/>
  <c r="I22" i="3"/>
  <c r="O22" i="3" s="1"/>
  <c r="I24" i="3" l="1"/>
  <c r="E25" i="3"/>
  <c r="I23" i="3"/>
  <c r="O23" i="3" s="1"/>
  <c r="R22" i="3"/>
  <c r="T22" i="3" s="1"/>
  <c r="Q22" i="3"/>
  <c r="S22" i="3" s="1"/>
  <c r="P22" i="3"/>
  <c r="W22" i="3"/>
  <c r="X22" i="3" s="1"/>
  <c r="V22" i="3"/>
  <c r="U22" i="3"/>
  <c r="E26" i="3" l="1"/>
  <c r="I25" i="3"/>
  <c r="U23" i="3"/>
  <c r="R23" i="3"/>
  <c r="T23" i="3" s="1"/>
  <c r="W23" i="3"/>
  <c r="X23" i="3" s="1"/>
  <c r="Q23" i="3"/>
  <c r="S23" i="3" s="1"/>
  <c r="P23" i="3"/>
  <c r="V23" i="3"/>
  <c r="E27" i="3" l="1"/>
  <c r="I26" i="3"/>
  <c r="I27" i="3" l="1"/>
  <c r="E28" i="3"/>
  <c r="E29" i="3" l="1"/>
  <c r="I28" i="3"/>
  <c r="E30" i="3" l="1"/>
  <c r="I29" i="3"/>
  <c r="E31" i="3" l="1"/>
  <c r="I30" i="3"/>
  <c r="I31" i="3" l="1"/>
  <c r="E32" i="3"/>
  <c r="E33" i="3" l="1"/>
  <c r="I32" i="3"/>
  <c r="E34" i="3" l="1"/>
  <c r="I33" i="3"/>
  <c r="I34" i="3" l="1"/>
  <c r="E35" i="3"/>
  <c r="E36" i="3" l="1"/>
  <c r="I35" i="3"/>
  <c r="E37" i="3" l="1"/>
  <c r="I36" i="3"/>
  <c r="E38" i="3" l="1"/>
  <c r="I37" i="3"/>
  <c r="E39" i="3" l="1"/>
  <c r="I38" i="3"/>
  <c r="E40" i="3" l="1"/>
  <c r="I39" i="3"/>
  <c r="E41" i="3" l="1"/>
  <c r="I40" i="3"/>
  <c r="O40" i="3" s="1"/>
  <c r="E42" i="3" l="1"/>
  <c r="I41" i="3"/>
  <c r="O41" i="3" s="1"/>
  <c r="Q40" i="3"/>
  <c r="S40" i="3" s="1"/>
  <c r="W40" i="3"/>
  <c r="X40" i="3" s="1"/>
  <c r="R40" i="3"/>
  <c r="T40" i="3" s="1"/>
  <c r="P40" i="3"/>
  <c r="U40" i="3"/>
  <c r="V40" i="3"/>
  <c r="W41" i="3" l="1"/>
  <c r="X41" i="3" s="1"/>
  <c r="R41" i="3"/>
  <c r="T41" i="3" s="1"/>
  <c r="Q41" i="3"/>
  <c r="S41" i="3" s="1"/>
  <c r="P41" i="3"/>
  <c r="U41" i="3"/>
  <c r="V41" i="3"/>
  <c r="E43" i="3"/>
  <c r="I42" i="3"/>
  <c r="O42" i="3" s="1"/>
  <c r="R42" i="3" l="1"/>
  <c r="T42" i="3" s="1"/>
  <c r="Q42" i="3"/>
  <c r="S42" i="3" s="1"/>
  <c r="U42" i="3"/>
  <c r="P42" i="3"/>
  <c r="V42" i="3"/>
  <c r="W42" i="3"/>
  <c r="X42" i="3" s="1"/>
  <c r="E44" i="3"/>
  <c r="I43" i="3"/>
  <c r="O43" i="3" s="1"/>
  <c r="E45" i="3" l="1"/>
  <c r="I44" i="3"/>
  <c r="O44" i="3" s="1"/>
  <c r="R43" i="3"/>
  <c r="T43" i="3" s="1"/>
  <c r="U43" i="3"/>
  <c r="W43" i="3"/>
  <c r="X43" i="3" s="1"/>
  <c r="V43" i="3"/>
  <c r="Q43" i="3"/>
  <c r="S43" i="3" s="1"/>
  <c r="P43" i="3"/>
  <c r="U44" i="3" l="1"/>
  <c r="P44" i="3"/>
  <c r="W44" i="3"/>
  <c r="X44" i="3" s="1"/>
  <c r="R44" i="3"/>
  <c r="T44" i="3" s="1"/>
  <c r="Q44" i="3"/>
  <c r="S44" i="3" s="1"/>
  <c r="V44" i="3"/>
  <c r="E46" i="3"/>
  <c r="I45" i="3"/>
  <c r="O45" i="3" s="1"/>
  <c r="V45" i="3" l="1"/>
  <c r="W45" i="3"/>
  <c r="X45" i="3" s="1"/>
  <c r="R45" i="3"/>
  <c r="T45" i="3" s="1"/>
  <c r="Q45" i="3"/>
  <c r="S45" i="3" s="1"/>
  <c r="P45" i="3"/>
  <c r="U45" i="3"/>
  <c r="E47" i="3"/>
  <c r="I46" i="3"/>
  <c r="O46" i="3" s="1"/>
  <c r="E48" i="3" l="1"/>
  <c r="I47" i="3"/>
  <c r="O47" i="3" s="1"/>
  <c r="V46" i="3"/>
  <c r="W46" i="3"/>
  <c r="X46" i="3" s="1"/>
  <c r="R46" i="3"/>
  <c r="T46" i="3" s="1"/>
  <c r="Q46" i="3"/>
  <c r="S46" i="3" s="1"/>
  <c r="U46" i="3"/>
  <c r="P46" i="3"/>
  <c r="V47" i="3" l="1"/>
  <c r="W47" i="3"/>
  <c r="X47" i="3" s="1"/>
  <c r="R47" i="3"/>
  <c r="T47" i="3" s="1"/>
  <c r="Q47" i="3"/>
  <c r="S47" i="3" s="1"/>
  <c r="P47" i="3"/>
  <c r="U47" i="3"/>
  <c r="E49" i="3"/>
  <c r="I48" i="3"/>
  <c r="O48" i="3" s="1"/>
  <c r="Q48" i="3" l="1"/>
  <c r="S48" i="3" s="1"/>
  <c r="R48" i="3"/>
  <c r="T48" i="3" s="1"/>
  <c r="P48" i="3"/>
  <c r="U48" i="3"/>
  <c r="W48" i="3"/>
  <c r="X48" i="3" s="1"/>
  <c r="V48" i="3"/>
  <c r="E50" i="3"/>
  <c r="I49" i="3"/>
  <c r="O49" i="3" s="1"/>
  <c r="Q49" i="3" l="1"/>
  <c r="S49" i="3" s="1"/>
  <c r="P49" i="3"/>
  <c r="W49" i="3"/>
  <c r="X49" i="3" s="1"/>
  <c r="R49" i="3"/>
  <c r="T49" i="3" s="1"/>
  <c r="U49" i="3"/>
  <c r="V49" i="3"/>
  <c r="E51" i="3"/>
  <c r="I50" i="3"/>
  <c r="O50" i="3" s="1"/>
  <c r="E52" i="3" l="1"/>
  <c r="I51" i="3"/>
  <c r="O51" i="3" s="1"/>
  <c r="V50" i="3"/>
  <c r="U50" i="3"/>
  <c r="P50" i="3"/>
  <c r="W50" i="3"/>
  <c r="X50" i="3" s="1"/>
  <c r="R50" i="3"/>
  <c r="T50" i="3" s="1"/>
  <c r="Q50" i="3"/>
  <c r="S50" i="3" s="1"/>
  <c r="R51" i="3" l="1"/>
  <c r="T51" i="3" s="1"/>
  <c r="U51" i="3"/>
  <c r="V51" i="3"/>
  <c r="Q51" i="3"/>
  <c r="S51" i="3" s="1"/>
  <c r="P51" i="3"/>
  <c r="W51" i="3"/>
  <c r="X51" i="3" s="1"/>
  <c r="E53" i="3"/>
  <c r="I52" i="3"/>
  <c r="O52" i="3" s="1"/>
  <c r="W52" i="3" l="1"/>
  <c r="X52" i="3" s="1"/>
  <c r="U52" i="3"/>
  <c r="V52" i="3"/>
  <c r="R52" i="3"/>
  <c r="T52" i="3" s="1"/>
  <c r="Q52" i="3"/>
  <c r="S52" i="3" s="1"/>
  <c r="P52" i="3"/>
  <c r="E54" i="3"/>
  <c r="I53" i="3"/>
  <c r="O53" i="3" s="1"/>
  <c r="E55" i="3" l="1"/>
  <c r="I54" i="3"/>
  <c r="O54" i="3" s="1"/>
  <c r="W53" i="3"/>
  <c r="X53" i="3" s="1"/>
  <c r="P53" i="3"/>
  <c r="V53" i="3"/>
  <c r="Q53" i="3"/>
  <c r="S53" i="3" s="1"/>
  <c r="R53" i="3"/>
  <c r="T53" i="3" s="1"/>
  <c r="U53" i="3"/>
  <c r="Q54" i="3" l="1"/>
  <c r="S54" i="3" s="1"/>
  <c r="W54" i="3"/>
  <c r="X54" i="3" s="1"/>
  <c r="U54" i="3"/>
  <c r="P54" i="3"/>
  <c r="V54" i="3"/>
  <c r="R54" i="3"/>
  <c r="T54" i="3" s="1"/>
  <c r="E56" i="3"/>
  <c r="I55" i="3"/>
  <c r="O55" i="3" s="1"/>
  <c r="R55" i="3" l="1"/>
  <c r="T55" i="3" s="1"/>
  <c r="U55" i="3"/>
  <c r="W55" i="3"/>
  <c r="X55" i="3" s="1"/>
  <c r="Q55" i="3"/>
  <c r="S55" i="3" s="1"/>
  <c r="P55" i="3"/>
  <c r="V55" i="3"/>
  <c r="E57" i="3"/>
  <c r="I56" i="3"/>
  <c r="O56" i="3" s="1"/>
  <c r="E58" i="3" l="1"/>
  <c r="I57" i="3"/>
  <c r="O57" i="3" s="1"/>
  <c r="P56" i="3"/>
  <c r="V56" i="3"/>
  <c r="R56" i="3"/>
  <c r="T56" i="3" s="1"/>
  <c r="Q56" i="3"/>
  <c r="S56" i="3" s="1"/>
  <c r="U56" i="3"/>
  <c r="W56" i="3"/>
  <c r="X56" i="3" s="1"/>
  <c r="U57" i="3" l="1"/>
  <c r="P57" i="3"/>
  <c r="V57" i="3"/>
  <c r="W57" i="3"/>
  <c r="X57" i="3" s="1"/>
  <c r="R57" i="3"/>
  <c r="T57" i="3" s="1"/>
  <c r="Q57" i="3"/>
  <c r="S57" i="3" s="1"/>
  <c r="E59" i="3"/>
  <c r="I58" i="3"/>
  <c r="O58" i="3" s="1"/>
  <c r="E60" i="3" l="1"/>
  <c r="I59" i="3"/>
  <c r="O59" i="3" s="1"/>
  <c r="Q58" i="3"/>
  <c r="S58" i="3" s="1"/>
  <c r="P58" i="3"/>
  <c r="V58" i="3"/>
  <c r="R58" i="3"/>
  <c r="T58" i="3" s="1"/>
  <c r="W58" i="3"/>
  <c r="X58" i="3" s="1"/>
  <c r="U58" i="3"/>
  <c r="P59" i="3" l="1"/>
  <c r="Q59" i="3"/>
  <c r="S59" i="3" s="1"/>
  <c r="R59" i="3"/>
  <c r="T59" i="3" s="1"/>
  <c r="U59" i="3"/>
  <c r="V59" i="3"/>
  <c r="W59" i="3"/>
  <c r="X59" i="3" s="1"/>
  <c r="E61" i="3"/>
  <c r="I60" i="3"/>
  <c r="O60" i="3" s="1"/>
  <c r="E62" i="3" l="1"/>
  <c r="I61" i="3"/>
  <c r="O61" i="3" s="1"/>
  <c r="P60" i="3"/>
  <c r="U60" i="3"/>
  <c r="V60" i="3"/>
  <c r="W60" i="3"/>
  <c r="X60" i="3" s="1"/>
  <c r="Q60" i="3"/>
  <c r="S60" i="3" s="1"/>
  <c r="R60" i="3"/>
  <c r="T60" i="3" s="1"/>
  <c r="Q61" i="3" l="1"/>
  <c r="S61" i="3" s="1"/>
  <c r="R61" i="3"/>
  <c r="T61" i="3" s="1"/>
  <c r="P61" i="3"/>
  <c r="U61" i="3"/>
  <c r="W61" i="3"/>
  <c r="X61" i="3" s="1"/>
  <c r="V61" i="3"/>
  <c r="E63" i="3"/>
  <c r="I62" i="3"/>
  <c r="O62" i="3" s="1"/>
  <c r="Q62" i="3" l="1"/>
  <c r="S62" i="3" s="1"/>
  <c r="R62" i="3"/>
  <c r="T62" i="3" s="1"/>
  <c r="U62" i="3"/>
  <c r="V62" i="3"/>
  <c r="P62" i="3"/>
  <c r="W62" i="3"/>
  <c r="X62" i="3" s="1"/>
  <c r="E64" i="3"/>
  <c r="I63" i="3"/>
  <c r="O63" i="3" s="1"/>
  <c r="V63" i="3" l="1"/>
  <c r="W63" i="3"/>
  <c r="X63" i="3" s="1"/>
  <c r="Q63" i="3"/>
  <c r="S63" i="3" s="1"/>
  <c r="R63" i="3"/>
  <c r="T63" i="3" s="1"/>
  <c r="U63" i="3"/>
  <c r="P63" i="3"/>
  <c r="E65" i="3"/>
  <c r="I64" i="3"/>
  <c r="O64" i="3" s="1"/>
  <c r="P64" i="3" l="1"/>
  <c r="W64" i="3"/>
  <c r="X64" i="3" s="1"/>
  <c r="R64" i="3"/>
  <c r="T64" i="3" s="1"/>
  <c r="U64" i="3"/>
  <c r="Q64" i="3"/>
  <c r="S64" i="3" s="1"/>
  <c r="V64" i="3"/>
  <c r="E66" i="3"/>
  <c r="I65" i="3"/>
  <c r="O65" i="3" s="1"/>
  <c r="E67" i="3" l="1"/>
  <c r="I66" i="3"/>
  <c r="O66" i="3" s="1"/>
  <c r="U65" i="3"/>
  <c r="V65" i="3"/>
  <c r="R65" i="3"/>
  <c r="T65" i="3" s="1"/>
  <c r="W65" i="3"/>
  <c r="X65" i="3" s="1"/>
  <c r="P65" i="3"/>
  <c r="Q65" i="3"/>
  <c r="S65" i="3" s="1"/>
  <c r="V66" i="3" l="1"/>
  <c r="U66" i="3"/>
  <c r="W66" i="3"/>
  <c r="X66" i="3" s="1"/>
  <c r="Q66" i="3"/>
  <c r="S66" i="3" s="1"/>
  <c r="R66" i="3"/>
  <c r="T66" i="3" s="1"/>
  <c r="P66" i="3"/>
  <c r="E68" i="3"/>
  <c r="I67" i="3"/>
  <c r="O67" i="3" s="1"/>
  <c r="V67" i="3" l="1"/>
  <c r="U67" i="3"/>
  <c r="P67" i="3"/>
  <c r="Q67" i="3"/>
  <c r="S67" i="3" s="1"/>
  <c r="R67" i="3"/>
  <c r="T67" i="3" s="1"/>
  <c r="W67" i="3"/>
  <c r="X67" i="3" s="1"/>
  <c r="E69" i="3"/>
  <c r="I68" i="3"/>
  <c r="O68" i="3" s="1"/>
  <c r="E70" i="3" l="1"/>
  <c r="I69" i="3"/>
  <c r="O69" i="3" s="1"/>
  <c r="U68" i="3"/>
  <c r="Q68" i="3"/>
  <c r="S68" i="3" s="1"/>
  <c r="P68" i="3"/>
  <c r="V68" i="3"/>
  <c r="R68" i="3"/>
  <c r="T68" i="3" s="1"/>
  <c r="W68" i="3"/>
  <c r="X68" i="3" s="1"/>
  <c r="U69" i="3" l="1"/>
  <c r="R69" i="3"/>
  <c r="T69" i="3" s="1"/>
  <c r="Q69" i="3"/>
  <c r="S69" i="3" s="1"/>
  <c r="V69" i="3"/>
  <c r="W69" i="3"/>
  <c r="X69" i="3" s="1"/>
  <c r="P69" i="3"/>
  <c r="E71" i="3"/>
  <c r="I70" i="3"/>
  <c r="O70" i="3" s="1"/>
  <c r="R70" i="3" l="1"/>
  <c r="T70" i="3" s="1"/>
  <c r="Q70" i="3"/>
  <c r="S70" i="3" s="1"/>
  <c r="V70" i="3"/>
  <c r="W70" i="3"/>
  <c r="X70" i="3" s="1"/>
  <c r="U70" i="3"/>
  <c r="P70" i="3"/>
  <c r="E72" i="3"/>
  <c r="I71" i="3"/>
  <c r="O71" i="3" s="1"/>
  <c r="E73" i="3" l="1"/>
  <c r="I72" i="3"/>
  <c r="O72" i="3" s="1"/>
  <c r="R71" i="3"/>
  <c r="T71" i="3" s="1"/>
  <c r="V71" i="3"/>
  <c r="W71" i="3"/>
  <c r="X71" i="3" s="1"/>
  <c r="U71" i="3"/>
  <c r="P71" i="3"/>
  <c r="Q71" i="3"/>
  <c r="S71" i="3" s="1"/>
  <c r="V72" i="3" l="1"/>
  <c r="W72" i="3"/>
  <c r="X72" i="3" s="1"/>
  <c r="Q72" i="3"/>
  <c r="S72" i="3" s="1"/>
  <c r="R72" i="3"/>
  <c r="T72" i="3" s="1"/>
  <c r="U72" i="3"/>
  <c r="P72" i="3"/>
  <c r="E74" i="3"/>
  <c r="I73" i="3"/>
  <c r="O73" i="3" s="1"/>
  <c r="Q73" i="3" l="1"/>
  <c r="S73" i="3" s="1"/>
  <c r="R73" i="3"/>
  <c r="T73" i="3" s="1"/>
  <c r="P73" i="3"/>
  <c r="W73" i="3"/>
  <c r="X73" i="3" s="1"/>
  <c r="V73" i="3"/>
  <c r="U73" i="3"/>
  <c r="E75" i="3"/>
  <c r="I74" i="3"/>
  <c r="O74" i="3" s="1"/>
  <c r="P74" i="3" l="1"/>
  <c r="R74" i="3"/>
  <c r="T74" i="3" s="1"/>
  <c r="U74" i="3"/>
  <c r="W74" i="3"/>
  <c r="X74" i="3" s="1"/>
  <c r="V74" i="3"/>
  <c r="Q74" i="3"/>
  <c r="S74" i="3" s="1"/>
  <c r="E76" i="3"/>
  <c r="I75" i="3"/>
  <c r="O75" i="3" s="1"/>
  <c r="R75" i="3" l="1"/>
  <c r="T75" i="3" s="1"/>
  <c r="Q75" i="3"/>
  <c r="S75" i="3" s="1"/>
  <c r="P75" i="3"/>
  <c r="W75" i="3"/>
  <c r="X75" i="3" s="1"/>
  <c r="V75" i="3"/>
  <c r="U75" i="3"/>
  <c r="E77" i="3"/>
  <c r="I76" i="3"/>
  <c r="O76" i="3" s="1"/>
  <c r="R76" i="3" l="1"/>
  <c r="T76" i="3" s="1"/>
  <c r="P76" i="3"/>
  <c r="U76" i="3"/>
  <c r="V76" i="3"/>
  <c r="Q76" i="3"/>
  <c r="S76" i="3" s="1"/>
  <c r="W76" i="3"/>
  <c r="X76" i="3" s="1"/>
  <c r="E78" i="3"/>
  <c r="I77" i="3"/>
  <c r="O77" i="3" s="1"/>
  <c r="E79" i="3" l="1"/>
  <c r="I78" i="3"/>
  <c r="O78" i="3" s="1"/>
  <c r="W77" i="3"/>
  <c r="X77" i="3" s="1"/>
  <c r="Q77" i="3"/>
  <c r="S77" i="3" s="1"/>
  <c r="P77" i="3"/>
  <c r="R77" i="3"/>
  <c r="T77" i="3" s="1"/>
  <c r="U77" i="3"/>
  <c r="V77" i="3"/>
  <c r="U78" i="3" l="1"/>
  <c r="R78" i="3"/>
  <c r="T78" i="3" s="1"/>
  <c r="W78" i="3"/>
  <c r="X78" i="3" s="1"/>
  <c r="V78" i="3"/>
  <c r="Q78" i="3"/>
  <c r="S78" i="3" s="1"/>
  <c r="P78" i="3"/>
  <c r="E80" i="3"/>
  <c r="I79" i="3"/>
  <c r="O79" i="3" s="1"/>
  <c r="E81" i="3" l="1"/>
  <c r="I80" i="3"/>
  <c r="O80" i="3" s="1"/>
  <c r="R79" i="3"/>
  <c r="T79" i="3" s="1"/>
  <c r="W79" i="3"/>
  <c r="X79" i="3" s="1"/>
  <c r="V79" i="3"/>
  <c r="U79" i="3"/>
  <c r="P79" i="3"/>
  <c r="Q79" i="3"/>
  <c r="S79" i="3" s="1"/>
  <c r="U80" i="3" l="1"/>
  <c r="W80" i="3"/>
  <c r="X80" i="3" s="1"/>
  <c r="P80" i="3"/>
  <c r="Q80" i="3"/>
  <c r="S80" i="3" s="1"/>
  <c r="V80" i="3"/>
  <c r="R80" i="3"/>
  <c r="T80" i="3" s="1"/>
  <c r="E82" i="3"/>
  <c r="I81" i="3"/>
  <c r="O81" i="3" s="1"/>
  <c r="E83" i="3" l="1"/>
  <c r="I82" i="3"/>
  <c r="O82" i="3" s="1"/>
  <c r="U81" i="3"/>
  <c r="P81" i="3"/>
  <c r="W81" i="3"/>
  <c r="X81" i="3" s="1"/>
  <c r="R81" i="3"/>
  <c r="T81" i="3" s="1"/>
  <c r="Q81" i="3"/>
  <c r="S81" i="3" s="1"/>
  <c r="V81" i="3"/>
  <c r="Q82" i="3" l="1"/>
  <c r="S82" i="3" s="1"/>
  <c r="W82" i="3"/>
  <c r="X82" i="3" s="1"/>
  <c r="V82" i="3"/>
  <c r="R82" i="3"/>
  <c r="T82" i="3" s="1"/>
  <c r="P82" i="3"/>
  <c r="U82" i="3"/>
  <c r="E84" i="3"/>
  <c r="I83" i="3"/>
  <c r="O83" i="3" s="1"/>
  <c r="E85" i="3" l="1"/>
  <c r="I84" i="3"/>
  <c r="O84" i="3" s="1"/>
  <c r="Q83" i="3"/>
  <c r="S83" i="3" s="1"/>
  <c r="P83" i="3"/>
  <c r="W83" i="3"/>
  <c r="X83" i="3" s="1"/>
  <c r="U83" i="3"/>
  <c r="V83" i="3"/>
  <c r="R83" i="3"/>
  <c r="T83" i="3" s="1"/>
  <c r="E86" i="3" l="1"/>
  <c r="I85" i="3"/>
  <c r="O85" i="3" s="1"/>
  <c r="R84" i="3"/>
  <c r="T84" i="3" s="1"/>
  <c r="U84" i="3"/>
  <c r="Q84" i="3"/>
  <c r="S84" i="3" s="1"/>
  <c r="V84" i="3"/>
  <c r="W84" i="3"/>
  <c r="X84" i="3" s="1"/>
  <c r="P84" i="3"/>
  <c r="E87" i="3" l="1"/>
  <c r="I86" i="3"/>
  <c r="O86" i="3" s="1"/>
  <c r="R85" i="3"/>
  <c r="T85" i="3" s="1"/>
  <c r="Q85" i="3"/>
  <c r="S85" i="3" s="1"/>
  <c r="V85" i="3"/>
  <c r="U85" i="3"/>
  <c r="P85" i="3"/>
  <c r="W85" i="3"/>
  <c r="X85" i="3" s="1"/>
  <c r="E88" i="3" l="1"/>
  <c r="I87" i="3"/>
  <c r="O87" i="3" s="1"/>
  <c r="P86" i="3"/>
  <c r="V86" i="3"/>
  <c r="U86" i="3"/>
  <c r="W86" i="3"/>
  <c r="X86" i="3" s="1"/>
  <c r="R86" i="3"/>
  <c r="T86" i="3" s="1"/>
  <c r="Q86" i="3"/>
  <c r="S86" i="3" s="1"/>
  <c r="E89" i="3" l="1"/>
  <c r="I88" i="3"/>
  <c r="O88" i="3" s="1"/>
  <c r="R87" i="3"/>
  <c r="T87" i="3" s="1"/>
  <c r="V87" i="3"/>
  <c r="U87" i="3"/>
  <c r="Q87" i="3"/>
  <c r="S87" i="3" s="1"/>
  <c r="W87" i="3"/>
  <c r="X87" i="3" s="1"/>
  <c r="P87" i="3"/>
  <c r="Q88" i="3" l="1"/>
  <c r="S88" i="3" s="1"/>
  <c r="W88" i="3"/>
  <c r="X88" i="3" s="1"/>
  <c r="V88" i="3"/>
  <c r="U88" i="3"/>
  <c r="R88" i="3"/>
  <c r="T88" i="3" s="1"/>
  <c r="P88" i="3"/>
  <c r="E90" i="3"/>
  <c r="I89" i="3"/>
  <c r="O89" i="3" s="1"/>
  <c r="E91" i="3" l="1"/>
  <c r="I90" i="3"/>
  <c r="O90" i="3" s="1"/>
  <c r="W89" i="3"/>
  <c r="X89" i="3" s="1"/>
  <c r="Q89" i="3"/>
  <c r="S89" i="3" s="1"/>
  <c r="R89" i="3"/>
  <c r="T89" i="3" s="1"/>
  <c r="U89" i="3"/>
  <c r="V89" i="3"/>
  <c r="P89" i="3"/>
  <c r="P90" i="3" l="1"/>
  <c r="Q90" i="3"/>
  <c r="S90" i="3" s="1"/>
  <c r="U90" i="3"/>
  <c r="R90" i="3"/>
  <c r="T90" i="3" s="1"/>
  <c r="V90" i="3"/>
  <c r="W90" i="3"/>
  <c r="X90" i="3" s="1"/>
  <c r="E92" i="3"/>
  <c r="I91" i="3"/>
  <c r="O91" i="3" s="1"/>
  <c r="R91" i="3" l="1"/>
  <c r="T91" i="3" s="1"/>
  <c r="U91" i="3"/>
  <c r="V91" i="3"/>
  <c r="W91" i="3"/>
  <c r="X91" i="3" s="1"/>
  <c r="P91" i="3"/>
  <c r="Q91" i="3"/>
  <c r="S91" i="3" s="1"/>
  <c r="E93" i="3"/>
  <c r="I92" i="3"/>
  <c r="O92" i="3" s="1"/>
  <c r="U92" i="3" l="1"/>
  <c r="V92" i="3"/>
  <c r="P92" i="3"/>
  <c r="W92" i="3"/>
  <c r="X92" i="3" s="1"/>
  <c r="Q92" i="3"/>
  <c r="S92" i="3" s="1"/>
  <c r="R92" i="3"/>
  <c r="T92" i="3" s="1"/>
  <c r="E94" i="3"/>
  <c r="I93" i="3"/>
  <c r="O93" i="3" s="1"/>
  <c r="E95" i="3" l="1"/>
  <c r="I94" i="3"/>
  <c r="O94" i="3" s="1"/>
  <c r="V93" i="3"/>
  <c r="W93" i="3"/>
  <c r="X93" i="3" s="1"/>
  <c r="R93" i="3"/>
  <c r="T93" i="3" s="1"/>
  <c r="Q93" i="3"/>
  <c r="S93" i="3" s="1"/>
  <c r="P93" i="3"/>
  <c r="U93" i="3"/>
  <c r="R94" i="3" l="1"/>
  <c r="T94" i="3" s="1"/>
  <c r="Q94" i="3"/>
  <c r="S94" i="3" s="1"/>
  <c r="V94" i="3"/>
  <c r="U94" i="3"/>
  <c r="P94" i="3"/>
  <c r="W94" i="3"/>
  <c r="X94" i="3" s="1"/>
  <c r="E96" i="3"/>
  <c r="I95" i="3"/>
  <c r="O95" i="3" s="1"/>
  <c r="Q95" i="3" l="1"/>
  <c r="S95" i="3" s="1"/>
  <c r="W95" i="3"/>
  <c r="X95" i="3" s="1"/>
  <c r="V95" i="3"/>
  <c r="P95" i="3"/>
  <c r="U95" i="3"/>
  <c r="R95" i="3"/>
  <c r="T95" i="3" s="1"/>
  <c r="E97" i="3"/>
  <c r="I96" i="3"/>
  <c r="O96" i="3" s="1"/>
  <c r="W96" i="3" l="1"/>
  <c r="X96" i="3" s="1"/>
  <c r="V96" i="3"/>
  <c r="R96" i="3"/>
  <c r="T96" i="3" s="1"/>
  <c r="Q96" i="3"/>
  <c r="S96" i="3" s="1"/>
  <c r="P96" i="3"/>
  <c r="U96" i="3"/>
  <c r="E98" i="3"/>
  <c r="I97" i="3"/>
  <c r="O97" i="3" s="1"/>
  <c r="R97" i="3" l="1"/>
  <c r="T97" i="3" s="1"/>
  <c r="V97" i="3"/>
  <c r="P97" i="3"/>
  <c r="W97" i="3"/>
  <c r="X97" i="3" s="1"/>
  <c r="U97" i="3"/>
  <c r="Q97" i="3"/>
  <c r="S97" i="3" s="1"/>
  <c r="E99" i="3"/>
  <c r="I98" i="3"/>
  <c r="O98" i="3" s="1"/>
  <c r="R98" i="3" l="1"/>
  <c r="T98" i="3" s="1"/>
  <c r="Q98" i="3"/>
  <c r="S98" i="3" s="1"/>
  <c r="P98" i="3"/>
  <c r="W98" i="3"/>
  <c r="X98" i="3" s="1"/>
  <c r="U98" i="3"/>
  <c r="V98" i="3"/>
  <c r="E100" i="3"/>
  <c r="I99" i="3"/>
  <c r="O99" i="3" s="1"/>
  <c r="Q99" i="3" l="1"/>
  <c r="S99" i="3" s="1"/>
  <c r="U99" i="3"/>
  <c r="W99" i="3"/>
  <c r="X99" i="3" s="1"/>
  <c r="P99" i="3"/>
  <c r="V99" i="3"/>
  <c r="R99" i="3"/>
  <c r="T99" i="3" s="1"/>
  <c r="E101" i="3"/>
  <c r="I100" i="3"/>
  <c r="O100" i="3" s="1"/>
  <c r="E102" i="3" l="1"/>
  <c r="I101" i="3"/>
  <c r="O101" i="3" s="1"/>
  <c r="U100" i="3"/>
  <c r="P100" i="3"/>
  <c r="Q100" i="3"/>
  <c r="S100" i="3" s="1"/>
  <c r="W100" i="3"/>
  <c r="X100" i="3" s="1"/>
  <c r="R100" i="3"/>
  <c r="T100" i="3" s="1"/>
  <c r="V100" i="3"/>
  <c r="U101" i="3" l="1"/>
  <c r="P101" i="3"/>
  <c r="V101" i="3"/>
  <c r="R101" i="3"/>
  <c r="T101" i="3" s="1"/>
  <c r="Q101" i="3"/>
  <c r="S101" i="3" s="1"/>
  <c r="W101" i="3"/>
  <c r="X101" i="3" s="1"/>
  <c r="E103" i="3"/>
  <c r="I102" i="3"/>
  <c r="O102" i="3" s="1"/>
  <c r="V102" i="3" l="1"/>
  <c r="P102" i="3"/>
  <c r="Q102" i="3"/>
  <c r="S102" i="3" s="1"/>
  <c r="W102" i="3"/>
  <c r="X102" i="3" s="1"/>
  <c r="U102" i="3"/>
  <c r="R102" i="3"/>
  <c r="T102" i="3" s="1"/>
  <c r="E104" i="3"/>
  <c r="I103" i="3"/>
  <c r="O103" i="3" s="1"/>
  <c r="R103" i="3" l="1"/>
  <c r="T103" i="3" s="1"/>
  <c r="W103" i="3"/>
  <c r="X103" i="3" s="1"/>
  <c r="P103" i="3"/>
  <c r="Q103" i="3"/>
  <c r="S103" i="3" s="1"/>
  <c r="U103" i="3"/>
  <c r="V103" i="3"/>
  <c r="E105" i="3"/>
  <c r="I104" i="3"/>
  <c r="O104" i="3" s="1"/>
  <c r="E106" i="3" l="1"/>
  <c r="I105" i="3"/>
  <c r="O105" i="3" s="1"/>
  <c r="U104" i="3"/>
  <c r="V104" i="3"/>
  <c r="Q104" i="3"/>
  <c r="S104" i="3" s="1"/>
  <c r="P104" i="3"/>
  <c r="R104" i="3"/>
  <c r="T104" i="3" s="1"/>
  <c r="W104" i="3"/>
  <c r="X104" i="3" s="1"/>
  <c r="E107" i="3" l="1"/>
  <c r="I106" i="3"/>
  <c r="O106" i="3" s="1"/>
  <c r="P105" i="3"/>
  <c r="V105" i="3"/>
  <c r="Q105" i="3"/>
  <c r="S105" i="3" s="1"/>
  <c r="U105" i="3"/>
  <c r="R105" i="3"/>
  <c r="T105" i="3" s="1"/>
  <c r="W105" i="3"/>
  <c r="X105" i="3" s="1"/>
  <c r="E108" i="3" l="1"/>
  <c r="I107" i="3"/>
  <c r="O107" i="3" s="1"/>
  <c r="V106" i="3"/>
  <c r="P106" i="3"/>
  <c r="W106" i="3"/>
  <c r="X106" i="3" s="1"/>
  <c r="R106" i="3"/>
  <c r="T106" i="3" s="1"/>
  <c r="U106" i="3"/>
  <c r="Q106" i="3"/>
  <c r="S106" i="3" s="1"/>
  <c r="E109" i="3" l="1"/>
  <c r="I108" i="3"/>
  <c r="O108" i="3" s="1"/>
  <c r="P107" i="3"/>
  <c r="Q107" i="3"/>
  <c r="S107" i="3" s="1"/>
  <c r="R107" i="3"/>
  <c r="T107" i="3" s="1"/>
  <c r="V107" i="3"/>
  <c r="U107" i="3"/>
  <c r="W107" i="3"/>
  <c r="X107" i="3" s="1"/>
  <c r="E110" i="3" l="1"/>
  <c r="I109" i="3"/>
  <c r="O109" i="3" s="1"/>
  <c r="P108" i="3"/>
  <c r="Q108" i="3"/>
  <c r="S108" i="3" s="1"/>
  <c r="R108" i="3"/>
  <c r="T108" i="3" s="1"/>
  <c r="W108" i="3"/>
  <c r="X108" i="3" s="1"/>
  <c r="V108" i="3"/>
  <c r="U108" i="3"/>
  <c r="E111" i="3" l="1"/>
  <c r="I110" i="3"/>
  <c r="O110" i="3" s="1"/>
  <c r="Q109" i="3"/>
  <c r="S109" i="3" s="1"/>
  <c r="R109" i="3"/>
  <c r="T109" i="3" s="1"/>
  <c r="U109" i="3"/>
  <c r="P109" i="3"/>
  <c r="V109" i="3"/>
  <c r="W109" i="3"/>
  <c r="X109" i="3" s="1"/>
  <c r="E112" i="3" l="1"/>
  <c r="I111" i="3"/>
  <c r="O111" i="3" s="1"/>
  <c r="R110" i="3"/>
  <c r="T110" i="3" s="1"/>
  <c r="Q110" i="3"/>
  <c r="S110" i="3" s="1"/>
  <c r="U110" i="3"/>
  <c r="W110" i="3"/>
  <c r="X110" i="3" s="1"/>
  <c r="V110" i="3"/>
  <c r="P110" i="3"/>
  <c r="E113" i="3" l="1"/>
  <c r="I112" i="3"/>
  <c r="O112" i="3" s="1"/>
  <c r="V111" i="3"/>
  <c r="R111" i="3"/>
  <c r="T111" i="3" s="1"/>
  <c r="U111" i="3"/>
  <c r="W111" i="3"/>
  <c r="X111" i="3" s="1"/>
  <c r="P111" i="3"/>
  <c r="Q111" i="3"/>
  <c r="S111" i="3" s="1"/>
  <c r="E114" i="3" l="1"/>
  <c r="I113" i="3"/>
  <c r="O113" i="3" s="1"/>
  <c r="W112" i="3"/>
  <c r="X112" i="3" s="1"/>
  <c r="P112" i="3"/>
  <c r="Q112" i="3"/>
  <c r="S112" i="3" s="1"/>
  <c r="V112" i="3"/>
  <c r="U112" i="3"/>
  <c r="R112" i="3"/>
  <c r="T112" i="3" s="1"/>
  <c r="E115" i="3" l="1"/>
  <c r="I114" i="3"/>
  <c r="O114" i="3" s="1"/>
  <c r="P113" i="3"/>
  <c r="U113" i="3"/>
  <c r="Q113" i="3"/>
  <c r="S113" i="3" s="1"/>
  <c r="V113" i="3"/>
  <c r="R113" i="3"/>
  <c r="T113" i="3" s="1"/>
  <c r="W113" i="3"/>
  <c r="X113" i="3" s="1"/>
  <c r="E116" i="3" l="1"/>
  <c r="I115" i="3"/>
  <c r="O115" i="3" s="1"/>
  <c r="V114" i="3"/>
  <c r="U114" i="3"/>
  <c r="W114" i="3"/>
  <c r="X114" i="3" s="1"/>
  <c r="R114" i="3"/>
  <c r="T114" i="3" s="1"/>
  <c r="P114" i="3"/>
  <c r="Q114" i="3"/>
  <c r="S114" i="3" s="1"/>
  <c r="E117" i="3" l="1"/>
  <c r="I116" i="3"/>
  <c r="O116" i="3" s="1"/>
  <c r="V115" i="3"/>
  <c r="P115" i="3"/>
  <c r="U115" i="3"/>
  <c r="Q115" i="3"/>
  <c r="S115" i="3" s="1"/>
  <c r="R115" i="3"/>
  <c r="T115" i="3" s="1"/>
  <c r="W115" i="3"/>
  <c r="X115" i="3" s="1"/>
  <c r="E118" i="3" l="1"/>
  <c r="I117" i="3"/>
  <c r="O117" i="3" s="1"/>
  <c r="Q116" i="3"/>
  <c r="S116" i="3" s="1"/>
  <c r="P116" i="3"/>
  <c r="R116" i="3"/>
  <c r="T116" i="3" s="1"/>
  <c r="V116" i="3"/>
  <c r="U116" i="3"/>
  <c r="W116" i="3"/>
  <c r="X116" i="3" s="1"/>
  <c r="V117" i="3" l="1"/>
  <c r="W117" i="3"/>
  <c r="X117" i="3" s="1"/>
  <c r="U117" i="3"/>
  <c r="P117" i="3"/>
  <c r="R117" i="3"/>
  <c r="T117" i="3" s="1"/>
  <c r="Q117" i="3"/>
  <c r="S117" i="3" s="1"/>
  <c r="E119" i="3"/>
  <c r="I118" i="3"/>
  <c r="O118" i="3" s="1"/>
  <c r="E120" i="3" l="1"/>
  <c r="I119" i="3"/>
  <c r="O119" i="3" s="1"/>
  <c r="W118" i="3"/>
  <c r="X118" i="3" s="1"/>
  <c r="U118" i="3"/>
  <c r="P118" i="3"/>
  <c r="V118" i="3"/>
  <c r="Q118" i="3"/>
  <c r="S118" i="3" s="1"/>
  <c r="R118" i="3"/>
  <c r="T118" i="3" s="1"/>
  <c r="V119" i="3" l="1"/>
  <c r="W119" i="3"/>
  <c r="X119" i="3" s="1"/>
  <c r="Q119" i="3"/>
  <c r="S119" i="3" s="1"/>
  <c r="U119" i="3"/>
  <c r="R119" i="3"/>
  <c r="T119" i="3" s="1"/>
  <c r="P119" i="3"/>
  <c r="E121" i="3"/>
  <c r="I120" i="3"/>
  <c r="O120" i="3" s="1"/>
  <c r="P120" i="3" l="1"/>
  <c r="W120" i="3"/>
  <c r="X120" i="3" s="1"/>
  <c r="V120" i="3"/>
  <c r="U120" i="3"/>
  <c r="Q120" i="3"/>
  <c r="S120" i="3" s="1"/>
  <c r="R120" i="3"/>
  <c r="T120" i="3" s="1"/>
  <c r="E122" i="3"/>
  <c r="I121" i="3"/>
  <c r="O121" i="3" s="1"/>
  <c r="E123" i="3" l="1"/>
  <c r="I122" i="3"/>
  <c r="O122" i="3" s="1"/>
  <c r="P121" i="3"/>
  <c r="R121" i="3"/>
  <c r="T121" i="3" s="1"/>
  <c r="Q121" i="3"/>
  <c r="S121" i="3" s="1"/>
  <c r="U121" i="3"/>
  <c r="W121" i="3"/>
  <c r="X121" i="3" s="1"/>
  <c r="V121" i="3"/>
  <c r="U122" i="3" l="1"/>
  <c r="W122" i="3"/>
  <c r="X122" i="3" s="1"/>
  <c r="P122" i="3"/>
  <c r="R122" i="3"/>
  <c r="T122" i="3" s="1"/>
  <c r="V122" i="3"/>
  <c r="Q122" i="3"/>
  <c r="S122" i="3" s="1"/>
  <c r="E124" i="3"/>
  <c r="I123" i="3"/>
  <c r="O123" i="3" s="1"/>
  <c r="V123" i="3" l="1"/>
  <c r="Q123" i="3"/>
  <c r="S123" i="3" s="1"/>
  <c r="W123" i="3"/>
  <c r="X123" i="3" s="1"/>
  <c r="P123" i="3"/>
  <c r="R123" i="3"/>
  <c r="T123" i="3" s="1"/>
  <c r="U123" i="3"/>
  <c r="E125" i="3"/>
  <c r="I124" i="3"/>
  <c r="O124" i="3" s="1"/>
  <c r="E126" i="3" l="1"/>
  <c r="I125" i="3"/>
  <c r="O125" i="3" s="1"/>
  <c r="U124" i="3"/>
  <c r="W124" i="3"/>
  <c r="X124" i="3" s="1"/>
  <c r="V124" i="3"/>
  <c r="Q124" i="3"/>
  <c r="S124" i="3" s="1"/>
  <c r="R124" i="3"/>
  <c r="T124" i="3" s="1"/>
  <c r="P124" i="3"/>
  <c r="Q125" i="3" l="1"/>
  <c r="S125" i="3" s="1"/>
  <c r="V125" i="3"/>
  <c r="P125" i="3"/>
  <c r="U125" i="3"/>
  <c r="R125" i="3"/>
  <c r="T125" i="3" s="1"/>
  <c r="W125" i="3"/>
  <c r="X125" i="3" s="1"/>
  <c r="E127" i="3"/>
  <c r="I126" i="3"/>
  <c r="O126" i="3" s="1"/>
  <c r="E128" i="3" l="1"/>
  <c r="I127" i="3"/>
  <c r="O127" i="3" s="1"/>
  <c r="R126" i="3"/>
  <c r="T126" i="3" s="1"/>
  <c r="V126" i="3"/>
  <c r="W126" i="3"/>
  <c r="X126" i="3" s="1"/>
  <c r="P126" i="3"/>
  <c r="Q126" i="3"/>
  <c r="S126" i="3" s="1"/>
  <c r="U126" i="3"/>
  <c r="Q127" i="3" l="1"/>
  <c r="S127" i="3" s="1"/>
  <c r="R127" i="3"/>
  <c r="T127" i="3" s="1"/>
  <c r="P127" i="3"/>
  <c r="W127" i="3"/>
  <c r="X127" i="3" s="1"/>
  <c r="V127" i="3"/>
  <c r="U127" i="3"/>
  <c r="E129" i="3"/>
  <c r="I128" i="3"/>
  <c r="O128" i="3" s="1"/>
  <c r="E130" i="3" l="1"/>
  <c r="I129" i="3"/>
  <c r="O129" i="3" s="1"/>
  <c r="Q128" i="3"/>
  <c r="S128" i="3" s="1"/>
  <c r="R128" i="3"/>
  <c r="T128" i="3" s="1"/>
  <c r="U128" i="3"/>
  <c r="W128" i="3"/>
  <c r="X128" i="3" s="1"/>
  <c r="V128" i="3"/>
  <c r="P128" i="3"/>
  <c r="Q129" i="3" l="1"/>
  <c r="S129" i="3" s="1"/>
  <c r="V129" i="3"/>
  <c r="W129" i="3"/>
  <c r="X129" i="3" s="1"/>
  <c r="U129" i="3"/>
  <c r="R129" i="3"/>
  <c r="T129" i="3" s="1"/>
  <c r="P129" i="3"/>
  <c r="E131" i="3"/>
  <c r="I130" i="3"/>
  <c r="O130" i="3" s="1"/>
  <c r="Q130" i="3" l="1"/>
  <c r="S130" i="3" s="1"/>
  <c r="P130" i="3"/>
  <c r="V130" i="3"/>
  <c r="W130" i="3"/>
  <c r="X130" i="3" s="1"/>
  <c r="R130" i="3"/>
  <c r="T130" i="3" s="1"/>
  <c r="U130" i="3"/>
  <c r="E132" i="3"/>
  <c r="I131" i="3"/>
  <c r="O131" i="3" s="1"/>
  <c r="R131" i="3" l="1"/>
  <c r="T131" i="3" s="1"/>
  <c r="U131" i="3"/>
  <c r="W131" i="3"/>
  <c r="X131" i="3" s="1"/>
  <c r="Q131" i="3"/>
  <c r="S131" i="3" s="1"/>
  <c r="V131" i="3"/>
  <c r="P131" i="3"/>
  <c r="E133" i="3"/>
  <c r="I132" i="3"/>
  <c r="O132" i="3" s="1"/>
  <c r="Q132" i="3" l="1"/>
  <c r="S132" i="3" s="1"/>
  <c r="V132" i="3"/>
  <c r="P132" i="3"/>
  <c r="W132" i="3"/>
  <c r="X132" i="3" s="1"/>
  <c r="U132" i="3"/>
  <c r="R132" i="3"/>
  <c r="T132" i="3" s="1"/>
  <c r="E134" i="3"/>
  <c r="I133" i="3"/>
  <c r="O133" i="3" s="1"/>
  <c r="R133" i="3" l="1"/>
  <c r="T133" i="3" s="1"/>
  <c r="U133" i="3"/>
  <c r="Q133" i="3"/>
  <c r="S133" i="3" s="1"/>
  <c r="P133" i="3"/>
  <c r="V133" i="3"/>
  <c r="W133" i="3"/>
  <c r="X133" i="3" s="1"/>
  <c r="E135" i="3"/>
  <c r="I134" i="3"/>
  <c r="O134" i="3" s="1"/>
  <c r="V134" i="3" l="1"/>
  <c r="P134" i="3"/>
  <c r="R134" i="3"/>
  <c r="T134" i="3" s="1"/>
  <c r="Q134" i="3"/>
  <c r="S134" i="3" s="1"/>
  <c r="W134" i="3"/>
  <c r="X134" i="3" s="1"/>
  <c r="U134" i="3"/>
  <c r="E136" i="3"/>
  <c r="I135" i="3"/>
  <c r="O135" i="3" s="1"/>
  <c r="P135" i="3" l="1"/>
  <c r="V135" i="3"/>
  <c r="U135" i="3"/>
  <c r="R135" i="3"/>
  <c r="T135" i="3" s="1"/>
  <c r="Q135" i="3"/>
  <c r="S135" i="3" s="1"/>
  <c r="W135" i="3"/>
  <c r="X135" i="3" s="1"/>
  <c r="E137" i="3"/>
  <c r="I136" i="3"/>
  <c r="O136" i="3" s="1"/>
  <c r="E138" i="3" l="1"/>
  <c r="I137" i="3"/>
  <c r="O137" i="3" s="1"/>
  <c r="P136" i="3"/>
  <c r="V136" i="3"/>
  <c r="R136" i="3"/>
  <c r="T136" i="3" s="1"/>
  <c r="Q136" i="3"/>
  <c r="S136" i="3" s="1"/>
  <c r="W136" i="3"/>
  <c r="X136" i="3" s="1"/>
  <c r="U136" i="3"/>
  <c r="Q137" i="3" l="1"/>
  <c r="S137" i="3" s="1"/>
  <c r="R137" i="3"/>
  <c r="T137" i="3" s="1"/>
  <c r="U137" i="3"/>
  <c r="V137" i="3"/>
  <c r="W137" i="3"/>
  <c r="X137" i="3" s="1"/>
  <c r="P137" i="3"/>
  <c r="E139" i="3"/>
  <c r="I138" i="3"/>
  <c r="O138" i="3" s="1"/>
  <c r="E140" i="3" l="1"/>
  <c r="I139" i="3"/>
  <c r="O139" i="3" s="1"/>
  <c r="R138" i="3"/>
  <c r="T138" i="3" s="1"/>
  <c r="P138" i="3"/>
  <c r="U138" i="3"/>
  <c r="Q138" i="3"/>
  <c r="S138" i="3" s="1"/>
  <c r="W138" i="3"/>
  <c r="X138" i="3" s="1"/>
  <c r="V138" i="3"/>
  <c r="U139" i="3" l="1"/>
  <c r="P139" i="3"/>
  <c r="V139" i="3"/>
  <c r="W139" i="3"/>
  <c r="X139" i="3" s="1"/>
  <c r="R139" i="3"/>
  <c r="T139" i="3" s="1"/>
  <c r="Q139" i="3"/>
  <c r="S139" i="3" s="1"/>
  <c r="E141" i="3"/>
  <c r="I140" i="3"/>
  <c r="O140" i="3" s="1"/>
  <c r="E142" i="3" l="1"/>
  <c r="I141" i="3"/>
  <c r="O141" i="3" s="1"/>
  <c r="U140" i="3"/>
  <c r="P140" i="3"/>
  <c r="V140" i="3"/>
  <c r="W140" i="3"/>
  <c r="X140" i="3" s="1"/>
  <c r="Q140" i="3"/>
  <c r="S140" i="3" s="1"/>
  <c r="R140" i="3"/>
  <c r="T140" i="3" s="1"/>
  <c r="R141" i="3" l="1"/>
  <c r="T141" i="3" s="1"/>
  <c r="W141" i="3"/>
  <c r="X141" i="3" s="1"/>
  <c r="P141" i="3"/>
  <c r="Q141" i="3"/>
  <c r="S141" i="3" s="1"/>
  <c r="U141" i="3"/>
  <c r="V141" i="3"/>
  <c r="E143" i="3"/>
  <c r="I142" i="3"/>
  <c r="O142" i="3" s="1"/>
  <c r="E144" i="3" l="1"/>
  <c r="I143" i="3"/>
  <c r="O143" i="3" s="1"/>
  <c r="R142" i="3"/>
  <c r="T142" i="3" s="1"/>
  <c r="U142" i="3"/>
  <c r="W142" i="3"/>
  <c r="X142" i="3" s="1"/>
  <c r="V142" i="3"/>
  <c r="P142" i="3"/>
  <c r="Q142" i="3"/>
  <c r="S142" i="3" s="1"/>
  <c r="U143" i="3" l="1"/>
  <c r="R143" i="3"/>
  <c r="T143" i="3" s="1"/>
  <c r="P143" i="3"/>
  <c r="Q143" i="3"/>
  <c r="S143" i="3" s="1"/>
  <c r="W143" i="3"/>
  <c r="X143" i="3" s="1"/>
  <c r="V143" i="3"/>
  <c r="E145" i="3"/>
  <c r="I144" i="3"/>
  <c r="O144" i="3" s="1"/>
  <c r="E146" i="3" l="1"/>
  <c r="I145" i="3"/>
  <c r="O145" i="3" s="1"/>
  <c r="W144" i="3"/>
  <c r="X144" i="3" s="1"/>
  <c r="V144" i="3"/>
  <c r="U144" i="3"/>
  <c r="P144" i="3"/>
  <c r="R144" i="3"/>
  <c r="T144" i="3" s="1"/>
  <c r="Q144" i="3"/>
  <c r="S144" i="3" s="1"/>
  <c r="W145" i="3" l="1"/>
  <c r="X145" i="3" s="1"/>
  <c r="Q145" i="3"/>
  <c r="S145" i="3" s="1"/>
  <c r="P145" i="3"/>
  <c r="U145" i="3"/>
  <c r="R145" i="3"/>
  <c r="T145" i="3" s="1"/>
  <c r="V145" i="3"/>
  <c r="E147" i="3"/>
  <c r="I146" i="3"/>
  <c r="O146" i="3" s="1"/>
  <c r="E148" i="3" l="1"/>
  <c r="I147" i="3"/>
  <c r="O147" i="3" s="1"/>
  <c r="Q146" i="3"/>
  <c r="S146" i="3" s="1"/>
  <c r="V146" i="3"/>
  <c r="U146" i="3"/>
  <c r="R146" i="3"/>
  <c r="T146" i="3" s="1"/>
  <c r="P146" i="3"/>
  <c r="W146" i="3"/>
  <c r="X146" i="3" s="1"/>
  <c r="E149" i="3" l="1"/>
  <c r="I148" i="3"/>
  <c r="O148" i="3" s="1"/>
  <c r="W147" i="3"/>
  <c r="X147" i="3" s="1"/>
  <c r="V147" i="3"/>
  <c r="Q147" i="3"/>
  <c r="S147" i="3" s="1"/>
  <c r="U147" i="3"/>
  <c r="P147" i="3"/>
  <c r="R147" i="3"/>
  <c r="T147" i="3" s="1"/>
  <c r="E150" i="3" l="1"/>
  <c r="I149" i="3"/>
  <c r="O149" i="3" s="1"/>
  <c r="V148" i="3"/>
  <c r="Q148" i="3"/>
  <c r="S148" i="3" s="1"/>
  <c r="W148" i="3"/>
  <c r="X148" i="3" s="1"/>
  <c r="P148" i="3"/>
  <c r="R148" i="3"/>
  <c r="T148" i="3" s="1"/>
  <c r="U148" i="3"/>
  <c r="E151" i="3" l="1"/>
  <c r="I150" i="3"/>
  <c r="O150" i="3" s="1"/>
  <c r="W149" i="3"/>
  <c r="X149" i="3" s="1"/>
  <c r="P149" i="3"/>
  <c r="U149" i="3"/>
  <c r="R149" i="3"/>
  <c r="T149" i="3" s="1"/>
  <c r="V149" i="3"/>
  <c r="Q149" i="3"/>
  <c r="S149" i="3" s="1"/>
  <c r="E152" i="3" l="1"/>
  <c r="I151" i="3"/>
  <c r="O151" i="3" s="1"/>
  <c r="W150" i="3"/>
  <c r="X150" i="3" s="1"/>
  <c r="P150" i="3"/>
  <c r="R150" i="3"/>
  <c r="T150" i="3" s="1"/>
  <c r="U150" i="3"/>
  <c r="V150" i="3"/>
  <c r="Q150" i="3"/>
  <c r="S150" i="3" s="1"/>
  <c r="E153" i="3" l="1"/>
  <c r="I152" i="3"/>
  <c r="O152" i="3" s="1"/>
  <c r="W151" i="3"/>
  <c r="X151" i="3" s="1"/>
  <c r="Q151" i="3"/>
  <c r="S151" i="3" s="1"/>
  <c r="R151" i="3"/>
  <c r="T151" i="3" s="1"/>
  <c r="U151" i="3"/>
  <c r="P151" i="3"/>
  <c r="V151" i="3"/>
  <c r="E154" i="3" l="1"/>
  <c r="I153" i="3"/>
  <c r="O153" i="3" s="1"/>
  <c r="Q152" i="3"/>
  <c r="S152" i="3" s="1"/>
  <c r="P152" i="3"/>
  <c r="U152" i="3"/>
  <c r="V152" i="3"/>
  <c r="R152" i="3"/>
  <c r="T152" i="3" s="1"/>
  <c r="W152" i="3"/>
  <c r="X152" i="3" s="1"/>
  <c r="E155" i="3" l="1"/>
  <c r="I154" i="3"/>
  <c r="O154" i="3" s="1"/>
  <c r="U153" i="3"/>
  <c r="W153" i="3"/>
  <c r="X153" i="3" s="1"/>
  <c r="V153" i="3"/>
  <c r="P153" i="3"/>
  <c r="Q153" i="3"/>
  <c r="S153" i="3" s="1"/>
  <c r="R153" i="3"/>
  <c r="T153" i="3" s="1"/>
  <c r="E156" i="3" l="1"/>
  <c r="I155" i="3"/>
  <c r="O155" i="3" s="1"/>
  <c r="P154" i="3"/>
  <c r="U154" i="3"/>
  <c r="R154" i="3"/>
  <c r="T154" i="3" s="1"/>
  <c r="Q154" i="3"/>
  <c r="S154" i="3" s="1"/>
  <c r="W154" i="3"/>
  <c r="X154" i="3" s="1"/>
  <c r="V154" i="3"/>
  <c r="E157" i="3" l="1"/>
  <c r="I156" i="3"/>
  <c r="O156" i="3" s="1"/>
  <c r="V155" i="3"/>
  <c r="P155" i="3"/>
  <c r="U155" i="3"/>
  <c r="Q155" i="3"/>
  <c r="S155" i="3" s="1"/>
  <c r="W155" i="3"/>
  <c r="X155" i="3" s="1"/>
  <c r="R155" i="3"/>
  <c r="T155" i="3" s="1"/>
  <c r="E158" i="3" l="1"/>
  <c r="I157" i="3"/>
  <c r="O157" i="3" s="1"/>
  <c r="Q156" i="3"/>
  <c r="S156" i="3" s="1"/>
  <c r="W156" i="3"/>
  <c r="X156" i="3" s="1"/>
  <c r="V156" i="3"/>
  <c r="U156" i="3"/>
  <c r="R156" i="3"/>
  <c r="T156" i="3" s="1"/>
  <c r="P156" i="3"/>
  <c r="E159" i="3" l="1"/>
  <c r="I158" i="3"/>
  <c r="O158" i="3" s="1"/>
  <c r="P157" i="3"/>
  <c r="V157" i="3"/>
  <c r="U157" i="3"/>
  <c r="R157" i="3"/>
  <c r="T157" i="3" s="1"/>
  <c r="Q157" i="3"/>
  <c r="S157" i="3" s="1"/>
  <c r="W157" i="3"/>
  <c r="X157" i="3" s="1"/>
  <c r="E160" i="3" l="1"/>
  <c r="I159" i="3"/>
  <c r="O159" i="3" s="1"/>
  <c r="V158" i="3"/>
  <c r="P158" i="3"/>
  <c r="Q158" i="3"/>
  <c r="S158" i="3" s="1"/>
  <c r="U158" i="3"/>
  <c r="R158" i="3"/>
  <c r="T158" i="3" s="1"/>
  <c r="W158" i="3"/>
  <c r="X158" i="3" s="1"/>
  <c r="E161" i="3" l="1"/>
  <c r="I160" i="3"/>
  <c r="O160" i="3" s="1"/>
  <c r="V159" i="3"/>
  <c r="Q159" i="3"/>
  <c r="S159" i="3" s="1"/>
  <c r="U159" i="3"/>
  <c r="R159" i="3"/>
  <c r="T159" i="3" s="1"/>
  <c r="P159" i="3"/>
  <c r="W159" i="3"/>
  <c r="X159" i="3" s="1"/>
  <c r="E162" i="3" l="1"/>
  <c r="I161" i="3"/>
  <c r="O161" i="3" s="1"/>
  <c r="W160" i="3"/>
  <c r="X160" i="3" s="1"/>
  <c r="U160" i="3"/>
  <c r="R160" i="3"/>
  <c r="T160" i="3" s="1"/>
  <c r="Q160" i="3"/>
  <c r="S160" i="3" s="1"/>
  <c r="P160" i="3"/>
  <c r="V160" i="3"/>
  <c r="E163" i="3" l="1"/>
  <c r="I162" i="3"/>
  <c r="O162" i="3" s="1"/>
  <c r="P161" i="3"/>
  <c r="U161" i="3"/>
  <c r="Q161" i="3"/>
  <c r="S161" i="3" s="1"/>
  <c r="W161" i="3"/>
  <c r="X161" i="3" s="1"/>
  <c r="V161" i="3"/>
  <c r="R161" i="3"/>
  <c r="T161" i="3" s="1"/>
  <c r="E164" i="3" l="1"/>
  <c r="I163" i="3"/>
  <c r="O163" i="3" s="1"/>
  <c r="R162" i="3"/>
  <c r="T162" i="3" s="1"/>
  <c r="P162" i="3"/>
  <c r="U162" i="3"/>
  <c r="W162" i="3"/>
  <c r="X162" i="3" s="1"/>
  <c r="Q162" i="3"/>
  <c r="S162" i="3" s="1"/>
  <c r="V162" i="3"/>
  <c r="U163" i="3" l="1"/>
  <c r="W163" i="3"/>
  <c r="X163" i="3" s="1"/>
  <c r="Q163" i="3"/>
  <c r="S163" i="3" s="1"/>
  <c r="V163" i="3"/>
  <c r="P163" i="3"/>
  <c r="R163" i="3"/>
  <c r="T163" i="3" s="1"/>
  <c r="E165" i="3"/>
  <c r="I164" i="3"/>
  <c r="O164" i="3" s="1"/>
  <c r="Q164" i="3" l="1"/>
  <c r="S164" i="3" s="1"/>
  <c r="V164" i="3"/>
  <c r="U164" i="3"/>
  <c r="R164" i="3"/>
  <c r="T164" i="3" s="1"/>
  <c r="P164" i="3"/>
  <c r="W164" i="3"/>
  <c r="X164" i="3" s="1"/>
  <c r="E166" i="3"/>
  <c r="I165" i="3"/>
  <c r="O165" i="3" s="1"/>
  <c r="E167" i="3" l="1"/>
  <c r="I166" i="3"/>
  <c r="O166" i="3" s="1"/>
  <c r="U165" i="3"/>
  <c r="P165" i="3"/>
  <c r="V165" i="3"/>
  <c r="R165" i="3"/>
  <c r="T165" i="3" s="1"/>
  <c r="W165" i="3"/>
  <c r="X165" i="3" s="1"/>
  <c r="Q165" i="3"/>
  <c r="S165" i="3" s="1"/>
  <c r="Q166" i="3" l="1"/>
  <c r="S166" i="3" s="1"/>
  <c r="V166" i="3"/>
  <c r="R166" i="3"/>
  <c r="T166" i="3" s="1"/>
  <c r="U166" i="3"/>
  <c r="W166" i="3"/>
  <c r="X166" i="3" s="1"/>
  <c r="P166" i="3"/>
  <c r="E168" i="3"/>
  <c r="I167" i="3"/>
  <c r="O167" i="3" s="1"/>
  <c r="E169" i="3" l="1"/>
  <c r="I168" i="3"/>
  <c r="O168" i="3" s="1"/>
  <c r="P167" i="3"/>
  <c r="R167" i="3"/>
  <c r="T167" i="3" s="1"/>
  <c r="U167" i="3"/>
  <c r="Q167" i="3"/>
  <c r="S167" i="3" s="1"/>
  <c r="V167" i="3"/>
  <c r="W167" i="3"/>
  <c r="X167" i="3" s="1"/>
  <c r="Q168" i="3" l="1"/>
  <c r="S168" i="3" s="1"/>
  <c r="U168" i="3"/>
  <c r="P168" i="3"/>
  <c r="R168" i="3"/>
  <c r="T168" i="3" s="1"/>
  <c r="W168" i="3"/>
  <c r="X168" i="3" s="1"/>
  <c r="V168" i="3"/>
  <c r="E170" i="3"/>
  <c r="I169" i="3"/>
  <c r="O169" i="3" s="1"/>
  <c r="E171" i="3" l="1"/>
  <c r="I170" i="3"/>
  <c r="O170" i="3" s="1"/>
  <c r="P169" i="3"/>
  <c r="V169" i="3"/>
  <c r="W169" i="3"/>
  <c r="X169" i="3" s="1"/>
  <c r="Q169" i="3"/>
  <c r="S169" i="3" s="1"/>
  <c r="R169" i="3"/>
  <c r="T169" i="3" s="1"/>
  <c r="U169" i="3"/>
  <c r="V170" i="3" l="1"/>
  <c r="W170" i="3"/>
  <c r="X170" i="3" s="1"/>
  <c r="R170" i="3"/>
  <c r="T170" i="3" s="1"/>
  <c r="Q170" i="3"/>
  <c r="S170" i="3" s="1"/>
  <c r="P170" i="3"/>
  <c r="U170" i="3"/>
  <c r="E172" i="3"/>
  <c r="I171" i="3"/>
  <c r="O171" i="3" s="1"/>
  <c r="U171" i="3" l="1"/>
  <c r="W171" i="3"/>
  <c r="X171" i="3" s="1"/>
  <c r="R171" i="3"/>
  <c r="T171" i="3" s="1"/>
  <c r="P171" i="3"/>
  <c r="Q171" i="3"/>
  <c r="S171" i="3" s="1"/>
  <c r="V171" i="3"/>
  <c r="E173" i="3"/>
  <c r="I172" i="3"/>
  <c r="O172" i="3" s="1"/>
  <c r="R172" i="3" l="1"/>
  <c r="T172" i="3" s="1"/>
  <c r="V172" i="3"/>
  <c r="U172" i="3"/>
  <c r="P172" i="3"/>
  <c r="W172" i="3"/>
  <c r="X172" i="3" s="1"/>
  <c r="Q172" i="3"/>
  <c r="S172" i="3" s="1"/>
  <c r="E174" i="3"/>
  <c r="I173" i="3"/>
  <c r="O173" i="3" s="1"/>
  <c r="V173" i="3" l="1"/>
  <c r="U173" i="3"/>
  <c r="Q173" i="3"/>
  <c r="S173" i="3" s="1"/>
  <c r="P173" i="3"/>
  <c r="R173" i="3"/>
  <c r="T173" i="3" s="1"/>
  <c r="W173" i="3"/>
  <c r="X173" i="3" s="1"/>
  <c r="E175" i="3"/>
  <c r="I174" i="3"/>
  <c r="O174" i="3" s="1"/>
  <c r="V174" i="3" l="1"/>
  <c r="W174" i="3"/>
  <c r="X174" i="3" s="1"/>
  <c r="U174" i="3"/>
  <c r="R174" i="3"/>
  <c r="T174" i="3" s="1"/>
  <c r="P174" i="3"/>
  <c r="Q174" i="3"/>
  <c r="S174" i="3" s="1"/>
  <c r="E176" i="3"/>
  <c r="I175" i="3"/>
  <c r="O175" i="3" s="1"/>
  <c r="Q175" i="3" l="1"/>
  <c r="S175" i="3" s="1"/>
  <c r="W175" i="3"/>
  <c r="X175" i="3" s="1"/>
  <c r="V175" i="3"/>
  <c r="P175" i="3"/>
  <c r="R175" i="3"/>
  <c r="T175" i="3" s="1"/>
  <c r="U175" i="3"/>
  <c r="E177" i="3"/>
  <c r="I176" i="3"/>
  <c r="O176" i="3" s="1"/>
  <c r="E178" i="3" l="1"/>
  <c r="I177" i="3"/>
  <c r="O177" i="3" s="1"/>
  <c r="R176" i="3"/>
  <c r="T176" i="3" s="1"/>
  <c r="P176" i="3"/>
  <c r="Q176" i="3"/>
  <c r="S176" i="3" s="1"/>
  <c r="W176" i="3"/>
  <c r="X176" i="3" s="1"/>
  <c r="U176" i="3"/>
  <c r="V176" i="3"/>
  <c r="V177" i="3" l="1"/>
  <c r="U177" i="3"/>
  <c r="P177" i="3"/>
  <c r="R177" i="3"/>
  <c r="T177" i="3" s="1"/>
  <c r="W177" i="3"/>
  <c r="X177" i="3" s="1"/>
  <c r="Q177" i="3"/>
  <c r="S177" i="3" s="1"/>
  <c r="E179" i="3"/>
  <c r="I178" i="3"/>
  <c r="O178" i="3" s="1"/>
  <c r="E180" i="3" l="1"/>
  <c r="I179" i="3"/>
  <c r="O179" i="3" s="1"/>
  <c r="V178" i="3"/>
  <c r="P178" i="3"/>
  <c r="R178" i="3"/>
  <c r="T178" i="3" s="1"/>
  <c r="U178" i="3"/>
  <c r="Q178" i="3"/>
  <c r="S178" i="3" s="1"/>
  <c r="W178" i="3"/>
  <c r="X178" i="3" s="1"/>
  <c r="V179" i="3" l="1"/>
  <c r="P179" i="3"/>
  <c r="R179" i="3"/>
  <c r="T179" i="3" s="1"/>
  <c r="U179" i="3"/>
  <c r="Q179" i="3"/>
  <c r="S179" i="3" s="1"/>
  <c r="W179" i="3"/>
  <c r="X179" i="3" s="1"/>
  <c r="E181" i="3"/>
  <c r="I180" i="3"/>
  <c r="O180" i="3" s="1"/>
  <c r="P180" i="3" l="1"/>
  <c r="U180" i="3"/>
  <c r="V180" i="3"/>
  <c r="R180" i="3"/>
  <c r="T180" i="3" s="1"/>
  <c r="Q180" i="3"/>
  <c r="S180" i="3" s="1"/>
  <c r="W180" i="3"/>
  <c r="X180" i="3" s="1"/>
  <c r="E182" i="3"/>
  <c r="I181" i="3"/>
  <c r="O181" i="3" s="1"/>
  <c r="R181" i="3" l="1"/>
  <c r="T181" i="3" s="1"/>
  <c r="V181" i="3"/>
  <c r="Q181" i="3"/>
  <c r="S181" i="3" s="1"/>
  <c r="W181" i="3"/>
  <c r="X181" i="3" s="1"/>
  <c r="P181" i="3"/>
  <c r="U181" i="3"/>
  <c r="E183" i="3"/>
  <c r="I182" i="3"/>
  <c r="O182" i="3" s="1"/>
  <c r="E184" i="3" l="1"/>
  <c r="I183" i="3"/>
  <c r="O183" i="3" s="1"/>
  <c r="R182" i="3"/>
  <c r="T182" i="3" s="1"/>
  <c r="U182" i="3"/>
  <c r="Q182" i="3"/>
  <c r="S182" i="3" s="1"/>
  <c r="W182" i="3"/>
  <c r="X182" i="3" s="1"/>
  <c r="P182" i="3"/>
  <c r="V182" i="3"/>
  <c r="U183" i="3" l="1"/>
  <c r="R183" i="3"/>
  <c r="T183" i="3" s="1"/>
  <c r="W183" i="3"/>
  <c r="X183" i="3" s="1"/>
  <c r="P183" i="3"/>
  <c r="V183" i="3"/>
  <c r="Q183" i="3"/>
  <c r="S183" i="3" s="1"/>
  <c r="E185" i="3"/>
  <c r="I184" i="3"/>
  <c r="O184" i="3" s="1"/>
  <c r="E186" i="3" l="1"/>
  <c r="I185" i="3"/>
  <c r="O185" i="3" s="1"/>
  <c r="W184" i="3"/>
  <c r="X184" i="3" s="1"/>
  <c r="P184" i="3"/>
  <c r="V184" i="3"/>
  <c r="U184" i="3"/>
  <c r="Q184" i="3"/>
  <c r="S184" i="3" s="1"/>
  <c r="R184" i="3"/>
  <c r="T184" i="3" s="1"/>
  <c r="P185" i="3" l="1"/>
  <c r="U185" i="3"/>
  <c r="W185" i="3"/>
  <c r="X185" i="3" s="1"/>
  <c r="V185" i="3"/>
  <c r="R185" i="3"/>
  <c r="T185" i="3" s="1"/>
  <c r="Q185" i="3"/>
  <c r="S185" i="3" s="1"/>
  <c r="E187" i="3"/>
  <c r="I186" i="3"/>
  <c r="O186" i="3" s="1"/>
  <c r="E188" i="3" l="1"/>
  <c r="I187" i="3"/>
  <c r="O187" i="3" s="1"/>
  <c r="U186" i="3"/>
  <c r="Q186" i="3"/>
  <c r="S186" i="3" s="1"/>
  <c r="R186" i="3"/>
  <c r="T186" i="3" s="1"/>
  <c r="W186" i="3"/>
  <c r="X186" i="3" s="1"/>
  <c r="P186" i="3"/>
  <c r="V186" i="3"/>
  <c r="R187" i="3" l="1"/>
  <c r="T187" i="3" s="1"/>
  <c r="P187" i="3"/>
  <c r="U187" i="3"/>
  <c r="Q187" i="3"/>
  <c r="S187" i="3" s="1"/>
  <c r="V187" i="3"/>
  <c r="W187" i="3"/>
  <c r="X187" i="3" s="1"/>
  <c r="E189" i="3"/>
  <c r="I188" i="3"/>
  <c r="O188" i="3" s="1"/>
  <c r="E190" i="3" l="1"/>
  <c r="I189" i="3"/>
  <c r="O189" i="3" s="1"/>
  <c r="U188" i="3"/>
  <c r="Q188" i="3"/>
  <c r="S188" i="3" s="1"/>
  <c r="P188" i="3"/>
  <c r="W188" i="3"/>
  <c r="X188" i="3" s="1"/>
  <c r="R188" i="3"/>
  <c r="T188" i="3" s="1"/>
  <c r="V188" i="3"/>
  <c r="E191" i="3" l="1"/>
  <c r="I190" i="3"/>
  <c r="O190" i="3" s="1"/>
  <c r="W189" i="3"/>
  <c r="X189" i="3" s="1"/>
  <c r="P189" i="3"/>
  <c r="R189" i="3"/>
  <c r="T189" i="3" s="1"/>
  <c r="U189" i="3"/>
  <c r="V189" i="3"/>
  <c r="Q189" i="3"/>
  <c r="S189" i="3" s="1"/>
  <c r="E192" i="3" l="1"/>
  <c r="I191" i="3"/>
  <c r="O191" i="3" s="1"/>
  <c r="U190" i="3"/>
  <c r="Q190" i="3"/>
  <c r="S190" i="3" s="1"/>
  <c r="W190" i="3"/>
  <c r="X190" i="3" s="1"/>
  <c r="R190" i="3"/>
  <c r="T190" i="3" s="1"/>
  <c r="V190" i="3"/>
  <c r="P190" i="3"/>
  <c r="E193" i="3" l="1"/>
  <c r="I192" i="3"/>
  <c r="O192" i="3" s="1"/>
  <c r="Q191" i="3"/>
  <c r="S191" i="3" s="1"/>
  <c r="U191" i="3"/>
  <c r="V191" i="3"/>
  <c r="R191" i="3"/>
  <c r="T191" i="3" s="1"/>
  <c r="P191" i="3"/>
  <c r="W191" i="3"/>
  <c r="X191" i="3" s="1"/>
  <c r="E194" i="3" l="1"/>
  <c r="I193" i="3"/>
  <c r="O193" i="3" s="1"/>
  <c r="Q192" i="3"/>
  <c r="S192" i="3" s="1"/>
  <c r="R192" i="3"/>
  <c r="T192" i="3" s="1"/>
  <c r="W192" i="3"/>
  <c r="X192" i="3" s="1"/>
  <c r="V192" i="3"/>
  <c r="P192" i="3"/>
  <c r="U192" i="3"/>
  <c r="E195" i="3" l="1"/>
  <c r="I194" i="3"/>
  <c r="O194" i="3" s="1"/>
  <c r="R193" i="3"/>
  <c r="T193" i="3" s="1"/>
  <c r="U193" i="3"/>
  <c r="W193" i="3"/>
  <c r="X193" i="3" s="1"/>
  <c r="V193" i="3"/>
  <c r="P193" i="3"/>
  <c r="Q193" i="3"/>
  <c r="S193" i="3" s="1"/>
  <c r="E196" i="3" l="1"/>
  <c r="I195" i="3"/>
  <c r="O195" i="3" s="1"/>
  <c r="W194" i="3"/>
  <c r="X194" i="3" s="1"/>
  <c r="R194" i="3"/>
  <c r="T194" i="3" s="1"/>
  <c r="V194" i="3"/>
  <c r="Q194" i="3"/>
  <c r="S194" i="3" s="1"/>
  <c r="U194" i="3"/>
  <c r="P194" i="3"/>
  <c r="E197" i="3" l="1"/>
  <c r="I196" i="3"/>
  <c r="O196" i="3" s="1"/>
  <c r="Q195" i="3"/>
  <c r="S195" i="3" s="1"/>
  <c r="V195" i="3"/>
  <c r="P195" i="3"/>
  <c r="R195" i="3"/>
  <c r="T195" i="3" s="1"/>
  <c r="W195" i="3"/>
  <c r="X195" i="3" s="1"/>
  <c r="U195" i="3"/>
  <c r="Q196" i="3" l="1"/>
  <c r="S196" i="3" s="1"/>
  <c r="W196" i="3"/>
  <c r="X196" i="3" s="1"/>
  <c r="R196" i="3"/>
  <c r="T196" i="3" s="1"/>
  <c r="V196" i="3"/>
  <c r="P196" i="3"/>
  <c r="U196" i="3"/>
  <c r="E198" i="3"/>
  <c r="I197" i="3"/>
  <c r="O197" i="3" s="1"/>
  <c r="W197" i="3" l="1"/>
  <c r="X197" i="3" s="1"/>
  <c r="P197" i="3"/>
  <c r="U197" i="3"/>
  <c r="Q197" i="3"/>
  <c r="S197" i="3" s="1"/>
  <c r="V197" i="3"/>
  <c r="R197" i="3"/>
  <c r="T197" i="3" s="1"/>
  <c r="E199" i="3"/>
  <c r="I198" i="3"/>
  <c r="O198" i="3" s="1"/>
  <c r="E200" i="3" l="1"/>
  <c r="I199" i="3"/>
  <c r="O199" i="3" s="1"/>
  <c r="U198" i="3"/>
  <c r="Q198" i="3"/>
  <c r="S198" i="3" s="1"/>
  <c r="R198" i="3"/>
  <c r="T198" i="3" s="1"/>
  <c r="W198" i="3"/>
  <c r="X198" i="3" s="1"/>
  <c r="P198" i="3"/>
  <c r="V198" i="3"/>
  <c r="V199" i="3" l="1"/>
  <c r="P199" i="3"/>
  <c r="R199" i="3"/>
  <c r="T199" i="3" s="1"/>
  <c r="Q199" i="3"/>
  <c r="S199" i="3" s="1"/>
  <c r="W199" i="3"/>
  <c r="X199" i="3" s="1"/>
  <c r="U199" i="3"/>
  <c r="E201" i="3"/>
  <c r="I200" i="3"/>
  <c r="O200" i="3" s="1"/>
  <c r="E202" i="3" l="1"/>
  <c r="I201" i="3"/>
  <c r="O201" i="3" s="1"/>
  <c r="U200" i="3"/>
  <c r="Q200" i="3"/>
  <c r="S200" i="3" s="1"/>
  <c r="R200" i="3"/>
  <c r="T200" i="3" s="1"/>
  <c r="W200" i="3"/>
  <c r="X200" i="3" s="1"/>
  <c r="P200" i="3"/>
  <c r="V200" i="3"/>
  <c r="R201" i="3" l="1"/>
  <c r="T201" i="3" s="1"/>
  <c r="V201" i="3"/>
  <c r="W201" i="3"/>
  <c r="X201" i="3" s="1"/>
  <c r="P201" i="3"/>
  <c r="U201" i="3"/>
  <c r="Q201" i="3"/>
  <c r="S201" i="3" s="1"/>
  <c r="E203" i="3"/>
  <c r="I202" i="3"/>
  <c r="O202" i="3" s="1"/>
  <c r="Q202" i="3" l="1"/>
  <c r="S202" i="3" s="1"/>
  <c r="R202" i="3"/>
  <c r="T202" i="3" s="1"/>
  <c r="W202" i="3"/>
  <c r="X202" i="3" s="1"/>
  <c r="P202" i="3"/>
  <c r="V202" i="3"/>
  <c r="U202" i="3"/>
  <c r="E204" i="3"/>
  <c r="I203" i="3"/>
  <c r="O203" i="3" s="1"/>
  <c r="P203" i="3" l="1"/>
  <c r="R203" i="3"/>
  <c r="T203" i="3" s="1"/>
  <c r="U203" i="3"/>
  <c r="V203" i="3"/>
  <c r="Q203" i="3"/>
  <c r="S203" i="3" s="1"/>
  <c r="W203" i="3"/>
  <c r="X203" i="3" s="1"/>
  <c r="E205" i="3"/>
  <c r="I204" i="3"/>
  <c r="O204" i="3" s="1"/>
  <c r="E206" i="3" l="1"/>
  <c r="I205" i="3"/>
  <c r="O205" i="3" s="1"/>
  <c r="W204" i="3"/>
  <c r="X204" i="3" s="1"/>
  <c r="Q204" i="3"/>
  <c r="S204" i="3" s="1"/>
  <c r="R204" i="3"/>
  <c r="T204" i="3" s="1"/>
  <c r="V204" i="3"/>
  <c r="P204" i="3"/>
  <c r="U204" i="3"/>
  <c r="R205" i="3" l="1"/>
  <c r="T205" i="3" s="1"/>
  <c r="U205" i="3"/>
  <c r="Q205" i="3"/>
  <c r="S205" i="3" s="1"/>
  <c r="W205" i="3"/>
  <c r="X205" i="3" s="1"/>
  <c r="V205" i="3"/>
  <c r="P205" i="3"/>
  <c r="E207" i="3"/>
  <c r="I206" i="3"/>
  <c r="O206" i="3" s="1"/>
  <c r="P206" i="3" l="1"/>
  <c r="R206" i="3"/>
  <c r="T206" i="3" s="1"/>
  <c r="W206" i="3"/>
  <c r="X206" i="3" s="1"/>
  <c r="U206" i="3"/>
  <c r="Q206" i="3"/>
  <c r="S206" i="3" s="1"/>
  <c r="V206" i="3"/>
  <c r="E208" i="3"/>
  <c r="I207" i="3"/>
  <c r="O207" i="3" s="1"/>
  <c r="R207" i="3" l="1"/>
  <c r="T207" i="3" s="1"/>
  <c r="V207" i="3"/>
  <c r="U207" i="3"/>
  <c r="P207" i="3"/>
  <c r="W207" i="3"/>
  <c r="X207" i="3" s="1"/>
  <c r="Q207" i="3"/>
  <c r="S207" i="3" s="1"/>
  <c r="E209" i="3"/>
  <c r="I208" i="3"/>
  <c r="O208" i="3" s="1"/>
  <c r="E210" i="3" l="1"/>
  <c r="I209" i="3"/>
  <c r="O209" i="3" s="1"/>
  <c r="Q208" i="3"/>
  <c r="S208" i="3" s="1"/>
  <c r="R208" i="3"/>
  <c r="T208" i="3" s="1"/>
  <c r="U208" i="3"/>
  <c r="W208" i="3"/>
  <c r="X208" i="3" s="1"/>
  <c r="P208" i="3"/>
  <c r="V208" i="3"/>
  <c r="E211" i="3" l="1"/>
  <c r="I210" i="3"/>
  <c r="O210" i="3" s="1"/>
  <c r="R209" i="3"/>
  <c r="T209" i="3" s="1"/>
  <c r="U209" i="3"/>
  <c r="P209" i="3"/>
  <c r="Q209" i="3"/>
  <c r="S209" i="3" s="1"/>
  <c r="W209" i="3"/>
  <c r="X209" i="3" s="1"/>
  <c r="V209" i="3"/>
  <c r="E212" i="3" l="1"/>
  <c r="I211" i="3"/>
  <c r="O211" i="3" s="1"/>
  <c r="Q210" i="3"/>
  <c r="S210" i="3" s="1"/>
  <c r="P210" i="3"/>
  <c r="W210" i="3"/>
  <c r="X210" i="3" s="1"/>
  <c r="V210" i="3"/>
  <c r="R210" i="3"/>
  <c r="T210" i="3" s="1"/>
  <c r="U210" i="3"/>
  <c r="E213" i="3" l="1"/>
  <c r="I212" i="3"/>
  <c r="O212" i="3" s="1"/>
  <c r="R211" i="3"/>
  <c r="T211" i="3" s="1"/>
  <c r="W211" i="3"/>
  <c r="X211" i="3" s="1"/>
  <c r="U211" i="3"/>
  <c r="P211" i="3"/>
  <c r="V211" i="3"/>
  <c r="Q211" i="3"/>
  <c r="S211" i="3" s="1"/>
  <c r="E214" i="3" l="1"/>
  <c r="I213" i="3"/>
  <c r="O213" i="3" s="1"/>
  <c r="Q212" i="3"/>
  <c r="S212" i="3" s="1"/>
  <c r="W212" i="3"/>
  <c r="X212" i="3" s="1"/>
  <c r="V212" i="3"/>
  <c r="R212" i="3"/>
  <c r="T212" i="3" s="1"/>
  <c r="U212" i="3"/>
  <c r="P212" i="3"/>
  <c r="E215" i="3" l="1"/>
  <c r="I214" i="3"/>
  <c r="O214" i="3" s="1"/>
  <c r="Q213" i="3"/>
  <c r="S213" i="3" s="1"/>
  <c r="W213" i="3"/>
  <c r="X213" i="3" s="1"/>
  <c r="U213" i="3"/>
  <c r="V213" i="3"/>
  <c r="P213" i="3"/>
  <c r="R213" i="3"/>
  <c r="T213" i="3" s="1"/>
  <c r="E216" i="3" l="1"/>
  <c r="I215" i="3"/>
  <c r="O215" i="3" s="1"/>
  <c r="R214" i="3"/>
  <c r="T214" i="3" s="1"/>
  <c r="V214" i="3"/>
  <c r="P214" i="3"/>
  <c r="U214" i="3"/>
  <c r="Q214" i="3"/>
  <c r="S214" i="3" s="1"/>
  <c r="W214" i="3"/>
  <c r="X214" i="3" s="1"/>
  <c r="E217" i="3" l="1"/>
  <c r="I216" i="3"/>
  <c r="O216" i="3" s="1"/>
  <c r="P215" i="3"/>
  <c r="W215" i="3"/>
  <c r="X215" i="3" s="1"/>
  <c r="Q215" i="3"/>
  <c r="S215" i="3" s="1"/>
  <c r="U215" i="3"/>
  <c r="R215" i="3"/>
  <c r="T215" i="3" s="1"/>
  <c r="V215" i="3"/>
  <c r="E218" i="3" l="1"/>
  <c r="I217" i="3"/>
  <c r="O217" i="3" s="1"/>
  <c r="U216" i="3"/>
  <c r="Q216" i="3"/>
  <c r="S216" i="3" s="1"/>
  <c r="R216" i="3"/>
  <c r="T216" i="3" s="1"/>
  <c r="V216" i="3"/>
  <c r="W216" i="3"/>
  <c r="X216" i="3" s="1"/>
  <c r="P216" i="3"/>
  <c r="R217" i="3" l="1"/>
  <c r="T217" i="3" s="1"/>
  <c r="V217" i="3"/>
  <c r="P217" i="3"/>
  <c r="W217" i="3"/>
  <c r="X217" i="3" s="1"/>
  <c r="Q217" i="3"/>
  <c r="S217" i="3" s="1"/>
  <c r="U217" i="3"/>
  <c r="E219" i="3"/>
  <c r="I218" i="3"/>
  <c r="O218" i="3" s="1"/>
  <c r="E220" i="3" l="1"/>
  <c r="I219" i="3"/>
  <c r="O219" i="3" s="1"/>
  <c r="V218" i="3"/>
  <c r="R218" i="3"/>
  <c r="T218" i="3" s="1"/>
  <c r="P218" i="3"/>
  <c r="Q218" i="3"/>
  <c r="S218" i="3" s="1"/>
  <c r="U218" i="3"/>
  <c r="W218" i="3"/>
  <c r="X218" i="3" s="1"/>
  <c r="W219" i="3" l="1"/>
  <c r="X219" i="3" s="1"/>
  <c r="V219" i="3"/>
  <c r="P219" i="3"/>
  <c r="Q219" i="3"/>
  <c r="S219" i="3" s="1"/>
  <c r="R219" i="3"/>
  <c r="T219" i="3" s="1"/>
  <c r="U219" i="3"/>
  <c r="E221" i="3"/>
  <c r="I220" i="3"/>
  <c r="O220" i="3" s="1"/>
  <c r="E222" i="3" l="1"/>
  <c r="I221" i="3"/>
  <c r="O221" i="3" s="1"/>
  <c r="V220" i="3"/>
  <c r="Q220" i="3"/>
  <c r="S220" i="3" s="1"/>
  <c r="U220" i="3"/>
  <c r="W220" i="3"/>
  <c r="X220" i="3" s="1"/>
  <c r="R220" i="3"/>
  <c r="T220" i="3" s="1"/>
  <c r="P220" i="3"/>
  <c r="R221" i="3" l="1"/>
  <c r="T221" i="3" s="1"/>
  <c r="V221" i="3"/>
  <c r="P221" i="3"/>
  <c r="Q221" i="3"/>
  <c r="S221" i="3" s="1"/>
  <c r="W221" i="3"/>
  <c r="X221" i="3" s="1"/>
  <c r="U221" i="3"/>
  <c r="E223" i="3"/>
  <c r="I222" i="3"/>
  <c r="O222" i="3" s="1"/>
  <c r="E224" i="3" l="1"/>
  <c r="I223" i="3"/>
  <c r="O223" i="3" s="1"/>
  <c r="Q222" i="3"/>
  <c r="S222" i="3" s="1"/>
  <c r="W222" i="3"/>
  <c r="X222" i="3" s="1"/>
  <c r="V222" i="3"/>
  <c r="R222" i="3"/>
  <c r="T222" i="3" s="1"/>
  <c r="U222" i="3"/>
  <c r="P222" i="3"/>
  <c r="E225" i="3" l="1"/>
  <c r="I224" i="3"/>
  <c r="O224" i="3" s="1"/>
  <c r="U223" i="3"/>
  <c r="Q223" i="3"/>
  <c r="S223" i="3" s="1"/>
  <c r="W223" i="3"/>
  <c r="X223" i="3" s="1"/>
  <c r="V223" i="3"/>
  <c r="P223" i="3"/>
  <c r="R223" i="3"/>
  <c r="T223" i="3" s="1"/>
  <c r="E226" i="3" l="1"/>
  <c r="I225" i="3"/>
  <c r="O225" i="3" s="1"/>
  <c r="V224" i="3"/>
  <c r="Q224" i="3"/>
  <c r="S224" i="3" s="1"/>
  <c r="P224" i="3"/>
  <c r="U224" i="3"/>
  <c r="W224" i="3"/>
  <c r="X224" i="3" s="1"/>
  <c r="R224" i="3"/>
  <c r="T224" i="3" s="1"/>
  <c r="E227" i="3" l="1"/>
  <c r="I226" i="3"/>
  <c r="O226" i="3" s="1"/>
  <c r="R225" i="3"/>
  <c r="T225" i="3" s="1"/>
  <c r="U225" i="3"/>
  <c r="Q225" i="3"/>
  <c r="S225" i="3" s="1"/>
  <c r="W225" i="3"/>
  <c r="X225" i="3" s="1"/>
  <c r="V225" i="3"/>
  <c r="P225" i="3"/>
  <c r="E228" i="3" l="1"/>
  <c r="I227" i="3"/>
  <c r="O227" i="3" s="1"/>
  <c r="Q226" i="3"/>
  <c r="S226" i="3" s="1"/>
  <c r="P226" i="3"/>
  <c r="R226" i="3"/>
  <c r="T226" i="3" s="1"/>
  <c r="V226" i="3"/>
  <c r="W226" i="3"/>
  <c r="X226" i="3" s="1"/>
  <c r="U226" i="3"/>
  <c r="E229" i="3" l="1"/>
  <c r="I228" i="3"/>
  <c r="O228" i="3" s="1"/>
  <c r="P227" i="3"/>
  <c r="U227" i="3"/>
  <c r="W227" i="3"/>
  <c r="X227" i="3" s="1"/>
  <c r="Q227" i="3"/>
  <c r="S227" i="3" s="1"/>
  <c r="V227" i="3"/>
  <c r="R227" i="3"/>
  <c r="T227" i="3" s="1"/>
  <c r="E230" i="3" l="1"/>
  <c r="I229" i="3"/>
  <c r="O229" i="3" s="1"/>
  <c r="R228" i="3"/>
  <c r="T228" i="3" s="1"/>
  <c r="V228" i="3"/>
  <c r="W228" i="3"/>
  <c r="X228" i="3" s="1"/>
  <c r="P228" i="3"/>
  <c r="U228" i="3"/>
  <c r="Q228" i="3"/>
  <c r="S228" i="3" s="1"/>
  <c r="E231" i="3" l="1"/>
  <c r="I230" i="3"/>
  <c r="O230" i="3" s="1"/>
  <c r="V229" i="3"/>
  <c r="U229" i="3"/>
  <c r="P229" i="3"/>
  <c r="R229" i="3"/>
  <c r="T229" i="3" s="1"/>
  <c r="Q229" i="3"/>
  <c r="S229" i="3" s="1"/>
  <c r="W229" i="3"/>
  <c r="X229" i="3" s="1"/>
  <c r="E232" i="3" l="1"/>
  <c r="I231" i="3"/>
  <c r="O231" i="3" s="1"/>
  <c r="P230" i="3"/>
  <c r="R230" i="3"/>
  <c r="T230" i="3" s="1"/>
  <c r="V230" i="3"/>
  <c r="Q230" i="3"/>
  <c r="S230" i="3" s="1"/>
  <c r="U230" i="3"/>
  <c r="W230" i="3"/>
  <c r="X230" i="3" s="1"/>
  <c r="E233" i="3" l="1"/>
  <c r="I232" i="3"/>
  <c r="O232" i="3" s="1"/>
  <c r="Q231" i="3"/>
  <c r="S231" i="3" s="1"/>
  <c r="W231" i="3"/>
  <c r="X231" i="3" s="1"/>
  <c r="U231" i="3"/>
  <c r="V231" i="3"/>
  <c r="P231" i="3"/>
  <c r="R231" i="3"/>
  <c r="T231" i="3" s="1"/>
  <c r="E234" i="3" l="1"/>
  <c r="I233" i="3"/>
  <c r="O233" i="3" s="1"/>
  <c r="Q232" i="3"/>
  <c r="S232" i="3" s="1"/>
  <c r="V232" i="3"/>
  <c r="P232" i="3"/>
  <c r="W232" i="3"/>
  <c r="X232" i="3" s="1"/>
  <c r="R232" i="3"/>
  <c r="T232" i="3" s="1"/>
  <c r="U232" i="3"/>
  <c r="E235" i="3" l="1"/>
  <c r="I234" i="3"/>
  <c r="O234" i="3" s="1"/>
  <c r="W233" i="3"/>
  <c r="X233" i="3" s="1"/>
  <c r="V233" i="3"/>
  <c r="P233" i="3"/>
  <c r="Q233" i="3"/>
  <c r="S233" i="3" s="1"/>
  <c r="R233" i="3"/>
  <c r="T233" i="3" s="1"/>
  <c r="U233" i="3"/>
  <c r="E236" i="3" l="1"/>
  <c r="I235" i="3"/>
  <c r="O235" i="3" s="1"/>
  <c r="R234" i="3"/>
  <c r="T234" i="3" s="1"/>
  <c r="W234" i="3"/>
  <c r="X234" i="3" s="1"/>
  <c r="V234" i="3"/>
  <c r="U234" i="3"/>
  <c r="Q234" i="3"/>
  <c r="S234" i="3" s="1"/>
  <c r="P234" i="3"/>
  <c r="E237" i="3" l="1"/>
  <c r="I236" i="3"/>
  <c r="O236" i="3" s="1"/>
  <c r="Q235" i="3"/>
  <c r="S235" i="3" s="1"/>
  <c r="W235" i="3"/>
  <c r="X235" i="3" s="1"/>
  <c r="U235" i="3"/>
  <c r="V235" i="3"/>
  <c r="P235" i="3"/>
  <c r="R235" i="3"/>
  <c r="T235" i="3" s="1"/>
  <c r="R236" i="3" l="1"/>
  <c r="T236" i="3" s="1"/>
  <c r="W236" i="3"/>
  <c r="X236" i="3" s="1"/>
  <c r="V236" i="3"/>
  <c r="U236" i="3"/>
  <c r="Q236" i="3"/>
  <c r="S236" i="3" s="1"/>
  <c r="P236" i="3"/>
  <c r="E238" i="3"/>
  <c r="I237" i="3"/>
  <c r="O237" i="3" s="1"/>
  <c r="W237" i="3" l="1"/>
  <c r="X237" i="3" s="1"/>
  <c r="V237" i="3"/>
  <c r="U237" i="3"/>
  <c r="P237" i="3"/>
  <c r="R237" i="3"/>
  <c r="T237" i="3" s="1"/>
  <c r="Q237" i="3"/>
  <c r="S237" i="3" s="1"/>
  <c r="E239" i="3"/>
  <c r="I238" i="3"/>
  <c r="O238" i="3" s="1"/>
  <c r="V238" i="3" l="1"/>
  <c r="W238" i="3"/>
  <c r="X238" i="3" s="1"/>
  <c r="R238" i="3"/>
  <c r="T238" i="3" s="1"/>
  <c r="U238" i="3"/>
  <c r="Q238" i="3"/>
  <c r="S238" i="3" s="1"/>
  <c r="P238" i="3"/>
  <c r="E240" i="3"/>
  <c r="I239" i="3"/>
  <c r="O239" i="3" s="1"/>
  <c r="E241" i="3" l="1"/>
  <c r="I240" i="3"/>
  <c r="O240" i="3" s="1"/>
  <c r="P239" i="3"/>
  <c r="R239" i="3"/>
  <c r="T239" i="3" s="1"/>
  <c r="V239" i="3"/>
  <c r="Q239" i="3"/>
  <c r="S239" i="3" s="1"/>
  <c r="W239" i="3"/>
  <c r="X239" i="3" s="1"/>
  <c r="U239" i="3"/>
  <c r="E242" i="3" l="1"/>
  <c r="I241" i="3"/>
  <c r="O241" i="3" s="1"/>
  <c r="P240" i="3"/>
  <c r="U240" i="3"/>
  <c r="V240" i="3"/>
  <c r="Q240" i="3"/>
  <c r="S240" i="3" s="1"/>
  <c r="R240" i="3"/>
  <c r="T240" i="3" s="1"/>
  <c r="W240" i="3"/>
  <c r="X240" i="3" s="1"/>
  <c r="R241" i="3" l="1"/>
  <c r="T241" i="3" s="1"/>
  <c r="U241" i="3"/>
  <c r="V241" i="3"/>
  <c r="W241" i="3"/>
  <c r="X241" i="3" s="1"/>
  <c r="Q241" i="3"/>
  <c r="S241" i="3" s="1"/>
  <c r="P241" i="3"/>
  <c r="E243" i="3"/>
  <c r="I242" i="3"/>
  <c r="O242" i="3" s="1"/>
  <c r="E244" i="3" l="1"/>
  <c r="I243" i="3"/>
  <c r="O243" i="3" s="1"/>
  <c r="R242" i="3"/>
  <c r="T242" i="3" s="1"/>
  <c r="U242" i="3"/>
  <c r="V242" i="3"/>
  <c r="Q242" i="3"/>
  <c r="S242" i="3" s="1"/>
  <c r="W242" i="3"/>
  <c r="X242" i="3" s="1"/>
  <c r="P242" i="3"/>
  <c r="P243" i="3" l="1"/>
  <c r="U243" i="3"/>
  <c r="W243" i="3"/>
  <c r="X243" i="3" s="1"/>
  <c r="V243" i="3"/>
  <c r="Q243" i="3"/>
  <c r="S243" i="3" s="1"/>
  <c r="R243" i="3"/>
  <c r="T243" i="3" s="1"/>
  <c r="E245" i="3"/>
  <c r="I244" i="3"/>
  <c r="O244" i="3" s="1"/>
  <c r="W244" i="3" l="1"/>
  <c r="X244" i="3" s="1"/>
  <c r="U244" i="3"/>
  <c r="V244" i="3"/>
  <c r="Q244" i="3"/>
  <c r="S244" i="3" s="1"/>
  <c r="R244" i="3"/>
  <c r="T244" i="3" s="1"/>
  <c r="P244" i="3"/>
  <c r="E246" i="3"/>
  <c r="I245" i="3"/>
  <c r="O245" i="3" s="1"/>
  <c r="Q245" i="3" l="1"/>
  <c r="S245" i="3" s="1"/>
  <c r="V245" i="3"/>
  <c r="U245" i="3"/>
  <c r="P245" i="3"/>
  <c r="R245" i="3"/>
  <c r="T245" i="3" s="1"/>
  <c r="W245" i="3"/>
  <c r="X245" i="3" s="1"/>
  <c r="E247" i="3"/>
  <c r="I246" i="3"/>
  <c r="O246" i="3" s="1"/>
  <c r="E248" i="3" l="1"/>
  <c r="I247" i="3"/>
  <c r="O247" i="3" s="1"/>
  <c r="Q246" i="3"/>
  <c r="S246" i="3" s="1"/>
  <c r="W246" i="3"/>
  <c r="X246" i="3" s="1"/>
  <c r="U246" i="3"/>
  <c r="R246" i="3"/>
  <c r="T246" i="3" s="1"/>
  <c r="V246" i="3"/>
  <c r="P246" i="3"/>
  <c r="W247" i="3" l="1"/>
  <c r="X247" i="3" s="1"/>
  <c r="Q247" i="3"/>
  <c r="S247" i="3" s="1"/>
  <c r="U247" i="3"/>
  <c r="P247" i="3"/>
  <c r="R247" i="3"/>
  <c r="T247" i="3" s="1"/>
  <c r="V247" i="3"/>
  <c r="E249" i="3"/>
  <c r="I248" i="3"/>
  <c r="O248" i="3" s="1"/>
  <c r="P248" i="3" l="1"/>
  <c r="V248" i="3"/>
  <c r="U248" i="3"/>
  <c r="W248" i="3"/>
  <c r="X248" i="3" s="1"/>
  <c r="Q248" i="3"/>
  <c r="S248" i="3" s="1"/>
  <c r="R248" i="3"/>
  <c r="T248" i="3" s="1"/>
  <c r="E250" i="3"/>
  <c r="I249" i="3"/>
  <c r="O249" i="3" s="1"/>
  <c r="E251" i="3" l="1"/>
  <c r="I250" i="3"/>
  <c r="O250" i="3" s="1"/>
  <c r="R249" i="3"/>
  <c r="T249" i="3" s="1"/>
  <c r="W249" i="3"/>
  <c r="X249" i="3" s="1"/>
  <c r="U249" i="3"/>
  <c r="V249" i="3"/>
  <c r="P249" i="3"/>
  <c r="Q249" i="3"/>
  <c r="S249" i="3" s="1"/>
  <c r="R250" i="3" l="1"/>
  <c r="T250" i="3" s="1"/>
  <c r="W250" i="3"/>
  <c r="X250" i="3" s="1"/>
  <c r="V250" i="3"/>
  <c r="Q250" i="3"/>
  <c r="S250" i="3" s="1"/>
  <c r="U250" i="3"/>
  <c r="P250" i="3"/>
  <c r="E252" i="3"/>
  <c r="I251" i="3"/>
  <c r="O251" i="3" s="1"/>
  <c r="E253" i="3" l="1"/>
  <c r="I252" i="3"/>
  <c r="O252" i="3" s="1"/>
  <c r="R251" i="3"/>
  <c r="T251" i="3" s="1"/>
  <c r="P251" i="3"/>
  <c r="V251" i="3"/>
  <c r="Q251" i="3"/>
  <c r="S251" i="3" s="1"/>
  <c r="W251" i="3"/>
  <c r="X251" i="3" s="1"/>
  <c r="U251" i="3"/>
  <c r="P252" i="3" l="1"/>
  <c r="V252" i="3"/>
  <c r="Q252" i="3"/>
  <c r="S252" i="3" s="1"/>
  <c r="U252" i="3"/>
  <c r="W252" i="3"/>
  <c r="X252" i="3" s="1"/>
  <c r="R252" i="3"/>
  <c r="T252" i="3" s="1"/>
  <c r="E254" i="3"/>
  <c r="I253" i="3"/>
  <c r="O253" i="3" s="1"/>
  <c r="E255" i="3" l="1"/>
  <c r="I254" i="3"/>
  <c r="O254" i="3" s="1"/>
  <c r="R253" i="3"/>
  <c r="T253" i="3" s="1"/>
  <c r="V253" i="3"/>
  <c r="Q253" i="3"/>
  <c r="S253" i="3" s="1"/>
  <c r="W253" i="3"/>
  <c r="X253" i="3" s="1"/>
  <c r="P253" i="3"/>
  <c r="U253" i="3"/>
  <c r="P254" i="3" l="1"/>
  <c r="W254" i="3"/>
  <c r="X254" i="3" s="1"/>
  <c r="U254" i="3"/>
  <c r="Q254" i="3"/>
  <c r="S254" i="3" s="1"/>
  <c r="V254" i="3"/>
  <c r="R254" i="3"/>
  <c r="T254" i="3" s="1"/>
  <c r="E256" i="3"/>
  <c r="E257" i="3" s="1"/>
  <c r="E258" i="3" s="1"/>
  <c r="E259" i="3" s="1"/>
  <c r="E260" i="3" s="1"/>
  <c r="E261" i="3" s="1"/>
  <c r="E262" i="3" s="1"/>
  <c r="E263" i="3" s="1"/>
  <c r="E264" i="3" s="1"/>
  <c r="E265" i="3" s="1"/>
  <c r="E266" i="3" s="1"/>
  <c r="E267" i="3" s="1"/>
  <c r="E268" i="3" s="1"/>
  <c r="E269" i="3" s="1"/>
  <c r="E270" i="3" s="1"/>
  <c r="E271" i="3" s="1"/>
  <c r="E272" i="3" s="1"/>
  <c r="E273" i="3" s="1"/>
  <c r="E274" i="3" s="1"/>
  <c r="E275" i="3" s="1"/>
  <c r="E276" i="3" s="1"/>
  <c r="E277" i="3" s="1"/>
  <c r="E278" i="3" s="1"/>
  <c r="E279" i="3" s="1"/>
  <c r="E280" i="3" s="1"/>
  <c r="E281" i="3" s="1"/>
  <c r="E282" i="3" s="1"/>
  <c r="E283" i="3" s="1"/>
  <c r="E284" i="3" s="1"/>
  <c r="E285" i="3" s="1"/>
  <c r="E286" i="3" s="1"/>
  <c r="E287" i="3" s="1"/>
  <c r="E288" i="3" s="1"/>
  <c r="E289" i="3" s="1"/>
  <c r="E290" i="3" s="1"/>
  <c r="E291" i="3" s="1"/>
  <c r="E292" i="3" s="1"/>
  <c r="E293" i="3" s="1"/>
  <c r="E294" i="3" s="1"/>
  <c r="E295" i="3" s="1"/>
  <c r="E296" i="3" s="1"/>
  <c r="E297" i="3" s="1"/>
  <c r="E298" i="3" s="1"/>
  <c r="E299" i="3" s="1"/>
  <c r="E300" i="3" s="1"/>
  <c r="E301" i="3" s="1"/>
  <c r="E302" i="3" s="1"/>
  <c r="E303" i="3" s="1"/>
  <c r="E304" i="3" s="1"/>
  <c r="E305" i="3" s="1"/>
  <c r="E306" i="3" s="1"/>
  <c r="E307" i="3" s="1"/>
  <c r="E308" i="3" s="1"/>
  <c r="E309" i="3" s="1"/>
  <c r="E310" i="3" s="1"/>
  <c r="E311" i="3" s="1"/>
  <c r="E312" i="3" s="1"/>
  <c r="E313" i="3" s="1"/>
  <c r="E314" i="3" s="1"/>
  <c r="E315" i="3" s="1"/>
  <c r="E316" i="3" s="1"/>
  <c r="E317" i="3" s="1"/>
  <c r="E318" i="3" s="1"/>
  <c r="E319" i="3" s="1"/>
  <c r="E320" i="3" s="1"/>
  <c r="E321" i="3" s="1"/>
  <c r="E322" i="3" s="1"/>
  <c r="E323" i="3" s="1"/>
  <c r="E324" i="3" s="1"/>
  <c r="E325" i="3" s="1"/>
  <c r="E326" i="3" s="1"/>
  <c r="E327" i="3" s="1"/>
  <c r="E328" i="3" s="1"/>
  <c r="E329" i="3" s="1"/>
  <c r="E330" i="3" s="1"/>
  <c r="E331" i="3" s="1"/>
  <c r="E332" i="3" s="1"/>
  <c r="E333" i="3" s="1"/>
  <c r="E334" i="3" s="1"/>
  <c r="E335" i="3" s="1"/>
  <c r="E336" i="3" s="1"/>
  <c r="E337" i="3" s="1"/>
  <c r="E338" i="3" s="1"/>
  <c r="E339" i="3" s="1"/>
  <c r="E340" i="3" s="1"/>
  <c r="E341" i="3" s="1"/>
  <c r="E342" i="3" s="1"/>
  <c r="E343" i="3" s="1"/>
  <c r="E344" i="3" s="1"/>
  <c r="E345" i="3" s="1"/>
  <c r="E346" i="3" s="1"/>
  <c r="E347" i="3" s="1"/>
  <c r="E348" i="3" s="1"/>
  <c r="E349" i="3" s="1"/>
  <c r="E350" i="3" s="1"/>
  <c r="E351" i="3" s="1"/>
  <c r="E352" i="3" s="1"/>
  <c r="E353" i="3" s="1"/>
  <c r="E354" i="3" s="1"/>
  <c r="E355" i="3" s="1"/>
  <c r="E356" i="3" s="1"/>
  <c r="E357" i="3" s="1"/>
  <c r="E358" i="3" s="1"/>
  <c r="E359" i="3" s="1"/>
  <c r="E360" i="3" s="1"/>
  <c r="E361" i="3" s="1"/>
  <c r="E362" i="3" s="1"/>
  <c r="E363" i="3" s="1"/>
  <c r="E364" i="3" s="1"/>
  <c r="E365" i="3" s="1"/>
  <c r="E366" i="3" s="1"/>
  <c r="E367" i="3" s="1"/>
  <c r="I255" i="3"/>
  <c r="O255" i="3" s="1"/>
  <c r="I256" i="3" l="1"/>
  <c r="O256" i="3" s="1"/>
  <c r="W255" i="3"/>
  <c r="X255" i="3" s="1"/>
  <c r="P255" i="3"/>
  <c r="U255" i="3"/>
  <c r="Q255" i="3"/>
  <c r="S255" i="3" s="1"/>
  <c r="R255" i="3"/>
  <c r="T255" i="3" s="1"/>
  <c r="V255" i="3"/>
  <c r="I257" i="3" l="1"/>
  <c r="O257" i="3" s="1"/>
  <c r="P256" i="3"/>
  <c r="Q256" i="3"/>
  <c r="S256" i="3" s="1"/>
  <c r="R256" i="3"/>
  <c r="T256" i="3" s="1"/>
  <c r="V256" i="3"/>
  <c r="U256" i="3"/>
  <c r="W256" i="3"/>
  <c r="X256" i="3" s="1"/>
  <c r="P257" i="3" l="1"/>
  <c r="Q257" i="3"/>
  <c r="S257" i="3" s="1"/>
  <c r="U257" i="3"/>
  <c r="V257" i="3"/>
  <c r="R257" i="3"/>
  <c r="T257" i="3" s="1"/>
  <c r="W257" i="3"/>
  <c r="X257" i="3" s="1"/>
  <c r="I258" i="3"/>
  <c r="O258" i="3" s="1"/>
  <c r="R258" i="3" l="1"/>
  <c r="T258" i="3" s="1"/>
  <c r="W258" i="3"/>
  <c r="X258" i="3" s="1"/>
  <c r="U258" i="3"/>
  <c r="P258" i="3"/>
  <c r="Q258" i="3"/>
  <c r="S258" i="3" s="1"/>
  <c r="V258" i="3"/>
  <c r="I259" i="3"/>
  <c r="O259" i="3" s="1"/>
  <c r="I260" i="3" l="1"/>
  <c r="O260" i="3" s="1"/>
  <c r="P259" i="3"/>
  <c r="R259" i="3"/>
  <c r="T259" i="3" s="1"/>
  <c r="Q259" i="3"/>
  <c r="S259" i="3" s="1"/>
  <c r="W259" i="3"/>
  <c r="X259" i="3" s="1"/>
  <c r="V259" i="3"/>
  <c r="U259" i="3"/>
  <c r="I261" i="3" l="1"/>
  <c r="O261" i="3" s="1"/>
  <c r="R260" i="3"/>
  <c r="T260" i="3" s="1"/>
  <c r="U260" i="3"/>
  <c r="W260" i="3"/>
  <c r="X260" i="3" s="1"/>
  <c r="P260" i="3"/>
  <c r="Q260" i="3"/>
  <c r="S260" i="3" s="1"/>
  <c r="V260" i="3"/>
  <c r="U261" i="3" l="1"/>
  <c r="R261" i="3"/>
  <c r="T261" i="3" s="1"/>
  <c r="W261" i="3"/>
  <c r="X261" i="3" s="1"/>
  <c r="Q261" i="3"/>
  <c r="S261" i="3" s="1"/>
  <c r="P261" i="3"/>
  <c r="V261" i="3"/>
  <c r="I262" i="3"/>
  <c r="O262" i="3" s="1"/>
  <c r="U262" i="3" l="1"/>
  <c r="V262" i="3"/>
  <c r="W262" i="3"/>
  <c r="X262" i="3" s="1"/>
  <c r="Q262" i="3"/>
  <c r="S262" i="3" s="1"/>
  <c r="P262" i="3"/>
  <c r="R262" i="3"/>
  <c r="T262" i="3" s="1"/>
  <c r="I263" i="3"/>
  <c r="O263" i="3" s="1"/>
  <c r="R263" i="3" l="1"/>
  <c r="T263" i="3" s="1"/>
  <c r="P263" i="3"/>
  <c r="Q263" i="3"/>
  <c r="S263" i="3" s="1"/>
  <c r="U263" i="3"/>
  <c r="W263" i="3"/>
  <c r="X263" i="3" s="1"/>
  <c r="V263" i="3"/>
  <c r="I264" i="3"/>
  <c r="O264" i="3" s="1"/>
  <c r="I265" i="3" l="1"/>
  <c r="O265" i="3" s="1"/>
  <c r="R264" i="3"/>
  <c r="T264" i="3" s="1"/>
  <c r="P264" i="3"/>
  <c r="Q264" i="3"/>
  <c r="S264" i="3" s="1"/>
  <c r="U264" i="3"/>
  <c r="V264" i="3"/>
  <c r="W264" i="3"/>
  <c r="X264" i="3" s="1"/>
  <c r="Q265" i="3" l="1"/>
  <c r="S265" i="3" s="1"/>
  <c r="R265" i="3"/>
  <c r="T265" i="3" s="1"/>
  <c r="V265" i="3"/>
  <c r="W265" i="3"/>
  <c r="X265" i="3" s="1"/>
  <c r="U265" i="3"/>
  <c r="P265" i="3"/>
  <c r="I266" i="3"/>
  <c r="O266" i="3" s="1"/>
  <c r="I267" i="3" l="1"/>
  <c r="O267" i="3" s="1"/>
  <c r="V266" i="3"/>
  <c r="P266" i="3"/>
  <c r="R266" i="3"/>
  <c r="T266" i="3" s="1"/>
  <c r="W266" i="3"/>
  <c r="X266" i="3" s="1"/>
  <c r="U266" i="3"/>
  <c r="Q266" i="3"/>
  <c r="S266" i="3" s="1"/>
  <c r="I268" i="3" l="1"/>
  <c r="O268" i="3" s="1"/>
  <c r="Q267" i="3"/>
  <c r="S267" i="3" s="1"/>
  <c r="V267" i="3"/>
  <c r="P267" i="3"/>
  <c r="R267" i="3"/>
  <c r="T267" i="3" s="1"/>
  <c r="W267" i="3"/>
  <c r="X267" i="3" s="1"/>
  <c r="U267" i="3"/>
  <c r="Q268" i="3" l="1"/>
  <c r="S268" i="3" s="1"/>
  <c r="V268" i="3"/>
  <c r="U268" i="3"/>
  <c r="P268" i="3"/>
  <c r="R268" i="3"/>
  <c r="T268" i="3" s="1"/>
  <c r="W268" i="3"/>
  <c r="X268" i="3" s="1"/>
  <c r="I269" i="3"/>
  <c r="O269" i="3" s="1"/>
  <c r="P269" i="3" l="1"/>
  <c r="Q269" i="3"/>
  <c r="S269" i="3" s="1"/>
  <c r="R269" i="3"/>
  <c r="T269" i="3" s="1"/>
  <c r="V269" i="3"/>
  <c r="W269" i="3"/>
  <c r="X269" i="3" s="1"/>
  <c r="U269" i="3"/>
  <c r="I270" i="3"/>
  <c r="O270" i="3" s="1"/>
  <c r="U270" i="3" l="1"/>
  <c r="V270" i="3"/>
  <c r="R270" i="3"/>
  <c r="T270" i="3" s="1"/>
  <c r="P270" i="3"/>
  <c r="Q270" i="3"/>
  <c r="S270" i="3" s="1"/>
  <c r="W270" i="3"/>
  <c r="X270" i="3" s="1"/>
  <c r="I271" i="3"/>
  <c r="O271" i="3" s="1"/>
  <c r="I272" i="3" l="1"/>
  <c r="O272" i="3" s="1"/>
  <c r="U271" i="3"/>
  <c r="R271" i="3"/>
  <c r="T271" i="3" s="1"/>
  <c r="Q271" i="3"/>
  <c r="S271" i="3" s="1"/>
  <c r="V271" i="3"/>
  <c r="W271" i="3"/>
  <c r="X271" i="3" s="1"/>
  <c r="P271" i="3"/>
  <c r="I273" i="3" l="1"/>
  <c r="O273" i="3" s="1"/>
  <c r="P272" i="3"/>
  <c r="Q272" i="3"/>
  <c r="S272" i="3" s="1"/>
  <c r="R272" i="3"/>
  <c r="T272" i="3" s="1"/>
  <c r="V272" i="3"/>
  <c r="U272" i="3"/>
  <c r="W272" i="3"/>
  <c r="X272" i="3" s="1"/>
  <c r="I274" i="3" l="1"/>
  <c r="O274" i="3" s="1"/>
  <c r="P273" i="3"/>
  <c r="V273" i="3"/>
  <c r="Q273" i="3"/>
  <c r="S273" i="3" s="1"/>
  <c r="R273" i="3"/>
  <c r="T273" i="3" s="1"/>
  <c r="U273" i="3"/>
  <c r="W273" i="3"/>
  <c r="X273" i="3" s="1"/>
  <c r="R274" i="3" l="1"/>
  <c r="T274" i="3" s="1"/>
  <c r="W274" i="3"/>
  <c r="X274" i="3" s="1"/>
  <c r="P274" i="3"/>
  <c r="Q274" i="3"/>
  <c r="S274" i="3" s="1"/>
  <c r="V274" i="3"/>
  <c r="U274" i="3"/>
  <c r="I275" i="3"/>
  <c r="O275" i="3" s="1"/>
  <c r="U275" i="3" l="1"/>
  <c r="V275" i="3"/>
  <c r="P275" i="3"/>
  <c r="W275" i="3"/>
  <c r="X275" i="3" s="1"/>
  <c r="Q275" i="3"/>
  <c r="S275" i="3" s="1"/>
  <c r="R275" i="3"/>
  <c r="T275" i="3" s="1"/>
  <c r="I276" i="3"/>
  <c r="O276" i="3" s="1"/>
  <c r="R276" i="3" l="1"/>
  <c r="T276" i="3" s="1"/>
  <c r="Q276" i="3"/>
  <c r="S276" i="3" s="1"/>
  <c r="V276" i="3"/>
  <c r="W276" i="3"/>
  <c r="X276" i="3" s="1"/>
  <c r="P276" i="3"/>
  <c r="U276" i="3"/>
  <c r="I277" i="3"/>
  <c r="O277" i="3" s="1"/>
  <c r="P277" i="3" l="1"/>
  <c r="W277" i="3"/>
  <c r="X277" i="3" s="1"/>
  <c r="Q277" i="3"/>
  <c r="S277" i="3" s="1"/>
  <c r="V277" i="3"/>
  <c r="R277" i="3"/>
  <c r="T277" i="3" s="1"/>
  <c r="U277" i="3"/>
  <c r="I278" i="3"/>
  <c r="O278" i="3" s="1"/>
  <c r="W278" i="3" l="1"/>
  <c r="X278" i="3" s="1"/>
  <c r="R278" i="3"/>
  <c r="T278" i="3" s="1"/>
  <c r="P278" i="3"/>
  <c r="U278" i="3"/>
  <c r="V278" i="3"/>
  <c r="Q278" i="3"/>
  <c r="S278" i="3" s="1"/>
  <c r="I279" i="3"/>
  <c r="O279" i="3" s="1"/>
  <c r="I280" i="3" l="1"/>
  <c r="O280" i="3" s="1"/>
  <c r="V279" i="3"/>
  <c r="P279" i="3"/>
  <c r="W279" i="3"/>
  <c r="X279" i="3" s="1"/>
  <c r="U279" i="3"/>
  <c r="Q279" i="3"/>
  <c r="S279" i="3" s="1"/>
  <c r="R279" i="3"/>
  <c r="T279" i="3" s="1"/>
  <c r="I281" i="3" l="1"/>
  <c r="O281" i="3" s="1"/>
  <c r="P280" i="3"/>
  <c r="V280" i="3"/>
  <c r="U280" i="3"/>
  <c r="Q280" i="3"/>
  <c r="S280" i="3" s="1"/>
  <c r="R280" i="3"/>
  <c r="T280" i="3" s="1"/>
  <c r="W280" i="3"/>
  <c r="X280" i="3" s="1"/>
  <c r="Q281" i="3" l="1"/>
  <c r="S281" i="3" s="1"/>
  <c r="R281" i="3"/>
  <c r="T281" i="3" s="1"/>
  <c r="U281" i="3"/>
  <c r="V281" i="3"/>
  <c r="P281" i="3"/>
  <c r="W281" i="3"/>
  <c r="X281" i="3" s="1"/>
  <c r="I282" i="3"/>
  <c r="O282" i="3" s="1"/>
  <c r="I283" i="3" l="1"/>
  <c r="O283" i="3" s="1"/>
  <c r="W282" i="3"/>
  <c r="X282" i="3" s="1"/>
  <c r="P282" i="3"/>
  <c r="U282" i="3"/>
  <c r="Q282" i="3"/>
  <c r="S282" i="3" s="1"/>
  <c r="V282" i="3"/>
  <c r="R282" i="3"/>
  <c r="T282" i="3" s="1"/>
  <c r="I284" i="3" l="1"/>
  <c r="O284" i="3" s="1"/>
  <c r="U283" i="3"/>
  <c r="V283" i="3"/>
  <c r="W283" i="3"/>
  <c r="X283" i="3" s="1"/>
  <c r="R283" i="3"/>
  <c r="T283" i="3" s="1"/>
  <c r="Q283" i="3"/>
  <c r="S283" i="3" s="1"/>
  <c r="P283" i="3"/>
  <c r="I285" i="3" l="1"/>
  <c r="O285" i="3" s="1"/>
  <c r="V284" i="3"/>
  <c r="U284" i="3"/>
  <c r="W284" i="3"/>
  <c r="X284" i="3" s="1"/>
  <c r="P284" i="3"/>
  <c r="R284" i="3"/>
  <c r="T284" i="3" s="1"/>
  <c r="Q284" i="3"/>
  <c r="S284" i="3" s="1"/>
  <c r="W285" i="3" l="1"/>
  <c r="X285" i="3" s="1"/>
  <c r="Q285" i="3"/>
  <c r="S285" i="3" s="1"/>
  <c r="R285" i="3"/>
  <c r="T285" i="3" s="1"/>
  <c r="V285" i="3"/>
  <c r="U285" i="3"/>
  <c r="P285" i="3"/>
  <c r="I286" i="3"/>
  <c r="O286" i="3" s="1"/>
  <c r="I287" i="3" l="1"/>
  <c r="O287" i="3" s="1"/>
  <c r="Q286" i="3"/>
  <c r="S286" i="3" s="1"/>
  <c r="U286" i="3"/>
  <c r="W286" i="3"/>
  <c r="X286" i="3" s="1"/>
  <c r="V286" i="3"/>
  <c r="P286" i="3"/>
  <c r="R286" i="3"/>
  <c r="T286" i="3" s="1"/>
  <c r="I288" i="3" l="1"/>
  <c r="O288" i="3" s="1"/>
  <c r="R287" i="3"/>
  <c r="T287" i="3" s="1"/>
  <c r="V287" i="3"/>
  <c r="U287" i="3"/>
  <c r="P287" i="3"/>
  <c r="Q287" i="3"/>
  <c r="S287" i="3" s="1"/>
  <c r="W287" i="3"/>
  <c r="X287" i="3" s="1"/>
  <c r="U288" i="3" l="1"/>
  <c r="V288" i="3"/>
  <c r="P288" i="3"/>
  <c r="W288" i="3"/>
  <c r="X288" i="3" s="1"/>
  <c r="Q288" i="3"/>
  <c r="S288" i="3" s="1"/>
  <c r="R288" i="3"/>
  <c r="T288" i="3" s="1"/>
  <c r="I289" i="3"/>
  <c r="O289" i="3" s="1"/>
  <c r="Q289" i="3" l="1"/>
  <c r="S289" i="3" s="1"/>
  <c r="R289" i="3"/>
  <c r="T289" i="3" s="1"/>
  <c r="U289" i="3"/>
  <c r="W289" i="3"/>
  <c r="X289" i="3" s="1"/>
  <c r="P289" i="3"/>
  <c r="V289" i="3"/>
  <c r="I290" i="3"/>
  <c r="O290" i="3" s="1"/>
  <c r="I291" i="3" l="1"/>
  <c r="O291" i="3" s="1"/>
  <c r="P290" i="3"/>
  <c r="R290" i="3"/>
  <c r="T290" i="3" s="1"/>
  <c r="V290" i="3"/>
  <c r="U290" i="3"/>
  <c r="W290" i="3"/>
  <c r="X290" i="3" s="1"/>
  <c r="Q290" i="3"/>
  <c r="S290" i="3" s="1"/>
  <c r="V291" i="3" l="1"/>
  <c r="R291" i="3"/>
  <c r="T291" i="3" s="1"/>
  <c r="U291" i="3"/>
  <c r="W291" i="3"/>
  <c r="X291" i="3" s="1"/>
  <c r="Q291" i="3"/>
  <c r="S291" i="3" s="1"/>
  <c r="P291" i="3"/>
  <c r="I292" i="3"/>
  <c r="O292" i="3" s="1"/>
  <c r="W292" i="3" l="1"/>
  <c r="X292" i="3" s="1"/>
  <c r="Q292" i="3"/>
  <c r="S292" i="3" s="1"/>
  <c r="P292" i="3"/>
  <c r="R292" i="3"/>
  <c r="T292" i="3" s="1"/>
  <c r="V292" i="3"/>
  <c r="U292" i="3"/>
  <c r="I293" i="3"/>
  <c r="O293" i="3" s="1"/>
  <c r="P293" i="3" l="1"/>
  <c r="R293" i="3"/>
  <c r="T293" i="3" s="1"/>
  <c r="U293" i="3"/>
  <c r="W293" i="3"/>
  <c r="X293" i="3" s="1"/>
  <c r="V293" i="3"/>
  <c r="Q293" i="3"/>
  <c r="S293" i="3" s="1"/>
  <c r="I294" i="3"/>
  <c r="O294" i="3" s="1"/>
  <c r="W294" i="3" l="1"/>
  <c r="X294" i="3" s="1"/>
  <c r="Q294" i="3"/>
  <c r="S294" i="3" s="1"/>
  <c r="V294" i="3"/>
  <c r="P294" i="3"/>
  <c r="U294" i="3"/>
  <c r="R294" i="3"/>
  <c r="T294" i="3" s="1"/>
  <c r="I295" i="3"/>
  <c r="O295" i="3" s="1"/>
  <c r="V295" i="3" l="1"/>
  <c r="P295" i="3"/>
  <c r="U295" i="3"/>
  <c r="R295" i="3"/>
  <c r="T295" i="3" s="1"/>
  <c r="Q295" i="3"/>
  <c r="S295" i="3" s="1"/>
  <c r="W295" i="3"/>
  <c r="X295" i="3" s="1"/>
  <c r="I296" i="3"/>
  <c r="O296" i="3" s="1"/>
  <c r="Q296" i="3" l="1"/>
  <c r="S296" i="3" s="1"/>
  <c r="R296" i="3"/>
  <c r="T296" i="3" s="1"/>
  <c r="U296" i="3"/>
  <c r="W296" i="3"/>
  <c r="X296" i="3" s="1"/>
  <c r="P296" i="3"/>
  <c r="V296" i="3"/>
  <c r="I297" i="3"/>
  <c r="O297" i="3" s="1"/>
  <c r="R297" i="3" l="1"/>
  <c r="T297" i="3" s="1"/>
  <c r="U297" i="3"/>
  <c r="Q297" i="3"/>
  <c r="S297" i="3" s="1"/>
  <c r="V297" i="3"/>
  <c r="W297" i="3"/>
  <c r="X297" i="3" s="1"/>
  <c r="P297" i="3"/>
  <c r="I298" i="3"/>
  <c r="O298" i="3" s="1"/>
  <c r="U298" i="3" l="1"/>
  <c r="Q298" i="3"/>
  <c r="S298" i="3" s="1"/>
  <c r="V298" i="3"/>
  <c r="W298" i="3"/>
  <c r="X298" i="3" s="1"/>
  <c r="P298" i="3"/>
  <c r="R298" i="3"/>
  <c r="T298" i="3" s="1"/>
  <c r="I299" i="3"/>
  <c r="O299" i="3" s="1"/>
  <c r="R299" i="3" l="1"/>
  <c r="T299" i="3" s="1"/>
  <c r="Q299" i="3"/>
  <c r="S299" i="3" s="1"/>
  <c r="V299" i="3"/>
  <c r="W299" i="3"/>
  <c r="X299" i="3" s="1"/>
  <c r="U299" i="3"/>
  <c r="P299" i="3"/>
  <c r="I300" i="3"/>
  <c r="O300" i="3" s="1"/>
  <c r="W300" i="3" l="1"/>
  <c r="X300" i="3" s="1"/>
  <c r="R300" i="3"/>
  <c r="T300" i="3" s="1"/>
  <c r="P300" i="3"/>
  <c r="U300" i="3"/>
  <c r="Q300" i="3"/>
  <c r="S300" i="3" s="1"/>
  <c r="V300" i="3"/>
  <c r="I301" i="3"/>
  <c r="O301" i="3" s="1"/>
  <c r="U301" i="3" l="1"/>
  <c r="Q301" i="3"/>
  <c r="S301" i="3" s="1"/>
  <c r="V301" i="3"/>
  <c r="R301" i="3"/>
  <c r="T301" i="3" s="1"/>
  <c r="W301" i="3"/>
  <c r="X301" i="3" s="1"/>
  <c r="P301" i="3"/>
  <c r="I302" i="3"/>
  <c r="O302" i="3" s="1"/>
  <c r="R302" i="3" l="1"/>
  <c r="T302" i="3" s="1"/>
  <c r="U302" i="3"/>
  <c r="W302" i="3"/>
  <c r="X302" i="3" s="1"/>
  <c r="V302" i="3"/>
  <c r="Q302" i="3"/>
  <c r="S302" i="3" s="1"/>
  <c r="P302" i="3"/>
  <c r="I303" i="3"/>
  <c r="O303" i="3" s="1"/>
  <c r="Q303" i="3" l="1"/>
  <c r="S303" i="3" s="1"/>
  <c r="R303" i="3"/>
  <c r="T303" i="3" s="1"/>
  <c r="P303" i="3"/>
  <c r="V303" i="3"/>
  <c r="W303" i="3"/>
  <c r="X303" i="3" s="1"/>
  <c r="U303" i="3"/>
  <c r="I304" i="3"/>
  <c r="O304" i="3" s="1"/>
  <c r="U304" i="3" l="1"/>
  <c r="V304" i="3"/>
  <c r="P304" i="3"/>
  <c r="W304" i="3"/>
  <c r="X304" i="3" s="1"/>
  <c r="Q304" i="3"/>
  <c r="S304" i="3" s="1"/>
  <c r="R304" i="3"/>
  <c r="T304" i="3" s="1"/>
  <c r="I305" i="3"/>
  <c r="O305" i="3" s="1"/>
  <c r="V305" i="3" l="1"/>
  <c r="W305" i="3"/>
  <c r="X305" i="3" s="1"/>
  <c r="P305" i="3"/>
  <c r="U305" i="3"/>
  <c r="Q305" i="3"/>
  <c r="S305" i="3" s="1"/>
  <c r="R305" i="3"/>
  <c r="T305" i="3" s="1"/>
  <c r="I306" i="3"/>
  <c r="O306" i="3" s="1"/>
  <c r="Q306" i="3" l="1"/>
  <c r="S306" i="3" s="1"/>
  <c r="V306" i="3"/>
  <c r="P306" i="3"/>
  <c r="U306" i="3"/>
  <c r="W306" i="3"/>
  <c r="X306" i="3" s="1"/>
  <c r="R306" i="3"/>
  <c r="T306" i="3" s="1"/>
  <c r="I307" i="3"/>
  <c r="O307" i="3" s="1"/>
  <c r="W307" i="3" l="1"/>
  <c r="X307" i="3" s="1"/>
  <c r="R307" i="3"/>
  <c r="T307" i="3" s="1"/>
  <c r="Q307" i="3"/>
  <c r="S307" i="3" s="1"/>
  <c r="U307" i="3"/>
  <c r="V307" i="3"/>
  <c r="P307" i="3"/>
  <c r="I308" i="3"/>
  <c r="O308" i="3" s="1"/>
  <c r="I309" i="3" l="1"/>
  <c r="O309" i="3" s="1"/>
  <c r="W308" i="3"/>
  <c r="X308" i="3" s="1"/>
  <c r="Q308" i="3"/>
  <c r="S308" i="3" s="1"/>
  <c r="P308" i="3"/>
  <c r="V308" i="3"/>
  <c r="R308" i="3"/>
  <c r="T308" i="3" s="1"/>
  <c r="U308" i="3"/>
  <c r="U309" i="3" l="1"/>
  <c r="V309" i="3"/>
  <c r="R309" i="3"/>
  <c r="T309" i="3" s="1"/>
  <c r="W309" i="3"/>
  <c r="X309" i="3" s="1"/>
  <c r="P309" i="3"/>
  <c r="Q309" i="3"/>
  <c r="S309" i="3" s="1"/>
  <c r="I310" i="3"/>
  <c r="O310" i="3" s="1"/>
  <c r="I311" i="3" l="1"/>
  <c r="O311" i="3" s="1"/>
  <c r="Q310" i="3"/>
  <c r="S310" i="3" s="1"/>
  <c r="R310" i="3"/>
  <c r="T310" i="3" s="1"/>
  <c r="W310" i="3"/>
  <c r="X310" i="3" s="1"/>
  <c r="U310" i="3"/>
  <c r="P310" i="3"/>
  <c r="V310" i="3"/>
  <c r="Q311" i="3" l="1"/>
  <c r="S311" i="3" s="1"/>
  <c r="W311" i="3"/>
  <c r="X311" i="3" s="1"/>
  <c r="V311" i="3"/>
  <c r="U311" i="3"/>
  <c r="R311" i="3"/>
  <c r="T311" i="3" s="1"/>
  <c r="P311" i="3"/>
  <c r="I312" i="3"/>
  <c r="O312" i="3" s="1"/>
  <c r="W312" i="3" l="1"/>
  <c r="X312" i="3" s="1"/>
  <c r="V312" i="3"/>
  <c r="P312" i="3"/>
  <c r="U312" i="3"/>
  <c r="Q312" i="3"/>
  <c r="S312" i="3" s="1"/>
  <c r="R312" i="3"/>
  <c r="T312" i="3" s="1"/>
  <c r="I313" i="3"/>
  <c r="O313" i="3" s="1"/>
  <c r="P313" i="3" l="1"/>
  <c r="W313" i="3"/>
  <c r="X313" i="3" s="1"/>
  <c r="R313" i="3"/>
  <c r="T313" i="3" s="1"/>
  <c r="V313" i="3"/>
  <c r="U313" i="3"/>
  <c r="Q313" i="3"/>
  <c r="S313" i="3" s="1"/>
  <c r="I314" i="3"/>
  <c r="O314" i="3" s="1"/>
  <c r="R314" i="3" l="1"/>
  <c r="T314" i="3" s="1"/>
  <c r="U314" i="3"/>
  <c r="Q314" i="3"/>
  <c r="S314" i="3" s="1"/>
  <c r="V314" i="3"/>
  <c r="W314" i="3"/>
  <c r="X314" i="3" s="1"/>
  <c r="P314" i="3"/>
  <c r="I315" i="3"/>
  <c r="O315" i="3" s="1"/>
  <c r="Q315" i="3" l="1"/>
  <c r="S315" i="3" s="1"/>
  <c r="P315" i="3"/>
  <c r="R315" i="3"/>
  <c r="T315" i="3" s="1"/>
  <c r="V315" i="3"/>
  <c r="U315" i="3"/>
  <c r="W315" i="3"/>
  <c r="X315" i="3" s="1"/>
  <c r="I316" i="3"/>
  <c r="O316" i="3" s="1"/>
  <c r="P316" i="3" l="1"/>
  <c r="U316" i="3"/>
  <c r="R316" i="3"/>
  <c r="T316" i="3" s="1"/>
  <c r="W316" i="3"/>
  <c r="X316" i="3" s="1"/>
  <c r="V316" i="3"/>
  <c r="Q316" i="3"/>
  <c r="S316" i="3" s="1"/>
  <c r="I317" i="3"/>
  <c r="O317" i="3" s="1"/>
  <c r="V317" i="3" l="1"/>
  <c r="U317" i="3"/>
  <c r="P317" i="3"/>
  <c r="Q317" i="3"/>
  <c r="S317" i="3" s="1"/>
  <c r="W317" i="3"/>
  <c r="X317" i="3" s="1"/>
  <c r="R317" i="3"/>
  <c r="T317" i="3" s="1"/>
  <c r="I318" i="3"/>
  <c r="O318" i="3" s="1"/>
  <c r="Q318" i="3" l="1"/>
  <c r="S318" i="3" s="1"/>
  <c r="U318" i="3"/>
  <c r="W318" i="3"/>
  <c r="X318" i="3" s="1"/>
  <c r="V318" i="3"/>
  <c r="P318" i="3"/>
  <c r="R318" i="3"/>
  <c r="T318" i="3" s="1"/>
  <c r="I319" i="3"/>
  <c r="O319" i="3" s="1"/>
  <c r="U319" i="3" l="1"/>
  <c r="Q319" i="3"/>
  <c r="S319" i="3" s="1"/>
  <c r="R319" i="3"/>
  <c r="T319" i="3" s="1"/>
  <c r="P319" i="3"/>
  <c r="W319" i="3"/>
  <c r="X319" i="3" s="1"/>
  <c r="V319" i="3"/>
  <c r="I320" i="3"/>
  <c r="O320" i="3" s="1"/>
  <c r="W320" i="3" l="1"/>
  <c r="X320" i="3" s="1"/>
  <c r="U320" i="3"/>
  <c r="V320" i="3"/>
  <c r="P320" i="3"/>
  <c r="Q320" i="3"/>
  <c r="S320" i="3" s="1"/>
  <c r="R320" i="3"/>
  <c r="T320" i="3" s="1"/>
  <c r="I321" i="3"/>
  <c r="O321" i="3" s="1"/>
  <c r="W321" i="3" l="1"/>
  <c r="X321" i="3" s="1"/>
  <c r="R321" i="3"/>
  <c r="T321" i="3" s="1"/>
  <c r="U321" i="3"/>
  <c r="V321" i="3"/>
  <c r="P321" i="3"/>
  <c r="Q321" i="3"/>
  <c r="S321" i="3" s="1"/>
  <c r="I322" i="3"/>
  <c r="O322" i="3" s="1"/>
  <c r="R322" i="3" l="1"/>
  <c r="T322" i="3" s="1"/>
  <c r="Q322" i="3"/>
  <c r="S322" i="3" s="1"/>
  <c r="W322" i="3"/>
  <c r="X322" i="3" s="1"/>
  <c r="V322" i="3"/>
  <c r="P322" i="3"/>
  <c r="U322" i="3"/>
  <c r="I323" i="3"/>
  <c r="O323" i="3" s="1"/>
  <c r="I324" i="3" l="1"/>
  <c r="O324" i="3" s="1"/>
  <c r="R323" i="3"/>
  <c r="T323" i="3" s="1"/>
  <c r="P323" i="3"/>
  <c r="V323" i="3"/>
  <c r="Q323" i="3"/>
  <c r="S323" i="3" s="1"/>
  <c r="W323" i="3"/>
  <c r="X323" i="3" s="1"/>
  <c r="U323" i="3"/>
  <c r="Q324" i="3" l="1"/>
  <c r="S324" i="3" s="1"/>
  <c r="V324" i="3"/>
  <c r="P324" i="3"/>
  <c r="W324" i="3"/>
  <c r="X324" i="3" s="1"/>
  <c r="U324" i="3"/>
  <c r="R324" i="3"/>
  <c r="T324" i="3" s="1"/>
  <c r="I325" i="3"/>
  <c r="O325" i="3" s="1"/>
  <c r="I326" i="3" l="1"/>
  <c r="O326" i="3" s="1"/>
  <c r="P325" i="3"/>
  <c r="V325" i="3"/>
  <c r="W325" i="3"/>
  <c r="X325" i="3" s="1"/>
  <c r="R325" i="3"/>
  <c r="T325" i="3" s="1"/>
  <c r="U325" i="3"/>
  <c r="Q325" i="3"/>
  <c r="S325" i="3" s="1"/>
  <c r="Q326" i="3" l="1"/>
  <c r="S326" i="3" s="1"/>
  <c r="R326" i="3"/>
  <c r="T326" i="3" s="1"/>
  <c r="U326" i="3"/>
  <c r="V326" i="3"/>
  <c r="P326" i="3"/>
  <c r="W326" i="3"/>
  <c r="X326" i="3" s="1"/>
  <c r="I327" i="3"/>
  <c r="O327" i="3" s="1"/>
  <c r="I328" i="3" l="1"/>
  <c r="O328" i="3" s="1"/>
  <c r="R327" i="3"/>
  <c r="T327" i="3" s="1"/>
  <c r="Q327" i="3"/>
  <c r="S327" i="3" s="1"/>
  <c r="P327" i="3"/>
  <c r="W327" i="3"/>
  <c r="X327" i="3" s="1"/>
  <c r="V327" i="3"/>
  <c r="U327" i="3"/>
  <c r="R328" i="3" l="1"/>
  <c r="T328" i="3" s="1"/>
  <c r="V328" i="3"/>
  <c r="W328" i="3"/>
  <c r="X328" i="3" s="1"/>
  <c r="P328" i="3"/>
  <c r="Q328" i="3"/>
  <c r="S328" i="3" s="1"/>
  <c r="U328" i="3"/>
  <c r="I329" i="3"/>
  <c r="O329" i="3" s="1"/>
  <c r="Q329" i="3" l="1"/>
  <c r="S329" i="3" s="1"/>
  <c r="P329" i="3"/>
  <c r="V329" i="3"/>
  <c r="W329" i="3"/>
  <c r="X329" i="3" s="1"/>
  <c r="U329" i="3"/>
  <c r="R329" i="3"/>
  <c r="T329" i="3" s="1"/>
  <c r="I330" i="3"/>
  <c r="O330" i="3" s="1"/>
  <c r="U330" i="3" l="1"/>
  <c r="Q330" i="3"/>
  <c r="S330" i="3" s="1"/>
  <c r="V330" i="3"/>
  <c r="W330" i="3"/>
  <c r="X330" i="3" s="1"/>
  <c r="P330" i="3"/>
  <c r="R330" i="3"/>
  <c r="T330" i="3" s="1"/>
  <c r="I331" i="3"/>
  <c r="O331" i="3" s="1"/>
  <c r="W331" i="3" l="1"/>
  <c r="X331" i="3" s="1"/>
  <c r="V331" i="3"/>
  <c r="P331" i="3"/>
  <c r="Q331" i="3"/>
  <c r="S331" i="3" s="1"/>
  <c r="R331" i="3"/>
  <c r="T331" i="3" s="1"/>
  <c r="U331" i="3"/>
  <c r="I332" i="3"/>
  <c r="O332" i="3" s="1"/>
  <c r="P332" i="3" l="1"/>
  <c r="Q332" i="3"/>
  <c r="S332" i="3" s="1"/>
  <c r="V332" i="3"/>
  <c r="R332" i="3"/>
  <c r="T332" i="3" s="1"/>
  <c r="W332" i="3"/>
  <c r="X332" i="3" s="1"/>
  <c r="U332" i="3"/>
  <c r="I333" i="3"/>
  <c r="O333" i="3" s="1"/>
  <c r="I334" i="3" l="1"/>
  <c r="O334" i="3" s="1"/>
  <c r="U333" i="3"/>
  <c r="Q333" i="3"/>
  <c r="S333" i="3" s="1"/>
  <c r="R333" i="3"/>
  <c r="T333" i="3" s="1"/>
  <c r="P333" i="3"/>
  <c r="W333" i="3"/>
  <c r="X333" i="3" s="1"/>
  <c r="V333" i="3"/>
  <c r="U334" i="3" l="1"/>
  <c r="W334" i="3"/>
  <c r="X334" i="3" s="1"/>
  <c r="V334" i="3"/>
  <c r="Q334" i="3"/>
  <c r="S334" i="3" s="1"/>
  <c r="P334" i="3"/>
  <c r="R334" i="3"/>
  <c r="T334" i="3" s="1"/>
  <c r="I335" i="3"/>
  <c r="O335" i="3" s="1"/>
  <c r="P335" i="3" l="1"/>
  <c r="R335" i="3"/>
  <c r="T335" i="3" s="1"/>
  <c r="Q335" i="3"/>
  <c r="S335" i="3" s="1"/>
  <c r="U335" i="3"/>
  <c r="V335" i="3"/>
  <c r="W335" i="3"/>
  <c r="X335" i="3" s="1"/>
  <c r="I336" i="3"/>
  <c r="O336" i="3" s="1"/>
  <c r="I337" i="3" l="1"/>
  <c r="O337" i="3" s="1"/>
  <c r="R336" i="3"/>
  <c r="T336" i="3" s="1"/>
  <c r="U336" i="3"/>
  <c r="V336" i="3"/>
  <c r="P336" i="3"/>
  <c r="W336" i="3"/>
  <c r="X336" i="3" s="1"/>
  <c r="Q336" i="3"/>
  <c r="S336" i="3" s="1"/>
  <c r="Q337" i="3" l="1"/>
  <c r="S337" i="3" s="1"/>
  <c r="R337" i="3"/>
  <c r="T337" i="3" s="1"/>
  <c r="U337" i="3"/>
  <c r="W337" i="3"/>
  <c r="X337" i="3" s="1"/>
  <c r="V337" i="3"/>
  <c r="P337" i="3"/>
  <c r="I338" i="3"/>
  <c r="O338" i="3" s="1"/>
  <c r="I339" i="3" l="1"/>
  <c r="O339" i="3" s="1"/>
  <c r="P338" i="3"/>
  <c r="U338" i="3"/>
  <c r="W338" i="3"/>
  <c r="X338" i="3" s="1"/>
  <c r="Q338" i="3"/>
  <c r="S338" i="3" s="1"/>
  <c r="V338" i="3"/>
  <c r="R338" i="3"/>
  <c r="T338" i="3" s="1"/>
  <c r="V339" i="3" l="1"/>
  <c r="P339" i="3"/>
  <c r="W339" i="3"/>
  <c r="X339" i="3" s="1"/>
  <c r="U339" i="3"/>
  <c r="Q339" i="3"/>
  <c r="S339" i="3" s="1"/>
  <c r="R339" i="3"/>
  <c r="T339" i="3" s="1"/>
  <c r="I340" i="3"/>
  <c r="O340" i="3" s="1"/>
  <c r="I341" i="3" l="1"/>
  <c r="O341" i="3" s="1"/>
  <c r="W340" i="3"/>
  <c r="X340" i="3" s="1"/>
  <c r="V340" i="3"/>
  <c r="P340" i="3"/>
  <c r="U340" i="3"/>
  <c r="R340" i="3"/>
  <c r="T340" i="3" s="1"/>
  <c r="Q340" i="3"/>
  <c r="S340" i="3" s="1"/>
  <c r="Q341" i="3" l="1"/>
  <c r="S341" i="3" s="1"/>
  <c r="R341" i="3"/>
  <c r="T341" i="3" s="1"/>
  <c r="W341" i="3"/>
  <c r="X341" i="3" s="1"/>
  <c r="V341" i="3"/>
  <c r="P341" i="3"/>
  <c r="U341" i="3"/>
  <c r="I342" i="3"/>
  <c r="O342" i="3" s="1"/>
  <c r="W342" i="3" l="1"/>
  <c r="X342" i="3" s="1"/>
  <c r="Q342" i="3"/>
  <c r="S342" i="3" s="1"/>
  <c r="P342" i="3"/>
  <c r="V342" i="3"/>
  <c r="R342" i="3"/>
  <c r="T342" i="3" s="1"/>
  <c r="U342" i="3"/>
  <c r="I343" i="3"/>
  <c r="O343" i="3" s="1"/>
  <c r="P343" i="3" l="1"/>
  <c r="R343" i="3"/>
  <c r="T343" i="3" s="1"/>
  <c r="V343" i="3"/>
  <c r="W343" i="3"/>
  <c r="X343" i="3" s="1"/>
  <c r="U343" i="3"/>
  <c r="Q343" i="3"/>
  <c r="S343" i="3" s="1"/>
  <c r="I344" i="3"/>
  <c r="O344" i="3" s="1"/>
  <c r="I345" i="3" l="1"/>
  <c r="O345" i="3" s="1"/>
  <c r="W344" i="3"/>
  <c r="X344" i="3" s="1"/>
  <c r="P344" i="3"/>
  <c r="V344" i="3"/>
  <c r="U344" i="3"/>
  <c r="Q344" i="3"/>
  <c r="S344" i="3" s="1"/>
  <c r="R344" i="3"/>
  <c r="T344" i="3" s="1"/>
  <c r="I346" i="3" l="1"/>
  <c r="O346" i="3" s="1"/>
  <c r="Q345" i="3"/>
  <c r="S345" i="3" s="1"/>
  <c r="P345" i="3"/>
  <c r="U345" i="3"/>
  <c r="V345" i="3"/>
  <c r="W345" i="3"/>
  <c r="X345" i="3" s="1"/>
  <c r="R345" i="3"/>
  <c r="T345" i="3" s="1"/>
  <c r="I347" i="3" l="1"/>
  <c r="O347" i="3" s="1"/>
  <c r="P346" i="3"/>
  <c r="R346" i="3"/>
  <c r="T346" i="3" s="1"/>
  <c r="W346" i="3"/>
  <c r="X346" i="3" s="1"/>
  <c r="U346" i="3"/>
  <c r="Q346" i="3"/>
  <c r="S346" i="3" s="1"/>
  <c r="V346" i="3"/>
  <c r="R347" i="3" l="1"/>
  <c r="T347" i="3" s="1"/>
  <c r="V347" i="3"/>
  <c r="U347" i="3"/>
  <c r="W347" i="3"/>
  <c r="X347" i="3" s="1"/>
  <c r="P347" i="3"/>
  <c r="Q347" i="3"/>
  <c r="S347" i="3" s="1"/>
  <c r="I348" i="3"/>
  <c r="O348" i="3" s="1"/>
  <c r="I349" i="3" l="1"/>
  <c r="O349" i="3" s="1"/>
  <c r="R348" i="3"/>
  <c r="T348" i="3" s="1"/>
  <c r="V348" i="3"/>
  <c r="W348" i="3"/>
  <c r="X348" i="3" s="1"/>
  <c r="U348" i="3"/>
  <c r="P348" i="3"/>
  <c r="Q348" i="3"/>
  <c r="S348" i="3" s="1"/>
  <c r="I350" i="3" l="1"/>
  <c r="O350" i="3" s="1"/>
  <c r="W349" i="3"/>
  <c r="X349" i="3" s="1"/>
  <c r="P349" i="3"/>
  <c r="V349" i="3"/>
  <c r="R349" i="3"/>
  <c r="T349" i="3" s="1"/>
  <c r="U349" i="3"/>
  <c r="Q349" i="3"/>
  <c r="S349" i="3" s="1"/>
  <c r="I351" i="3" l="1"/>
  <c r="O351" i="3" s="1"/>
  <c r="V350" i="3"/>
  <c r="P350" i="3"/>
  <c r="R350" i="3"/>
  <c r="T350" i="3" s="1"/>
  <c r="Q350" i="3"/>
  <c r="S350" i="3" s="1"/>
  <c r="U350" i="3"/>
  <c r="W350" i="3"/>
  <c r="X350" i="3" s="1"/>
  <c r="R351" i="3" l="1"/>
  <c r="T351" i="3" s="1"/>
  <c r="P351" i="3"/>
  <c r="W351" i="3"/>
  <c r="X351" i="3" s="1"/>
  <c r="Q351" i="3"/>
  <c r="S351" i="3" s="1"/>
  <c r="V351" i="3"/>
  <c r="U351" i="3"/>
  <c r="I352" i="3"/>
  <c r="O352" i="3" s="1"/>
  <c r="U352" i="3" l="1"/>
  <c r="V352" i="3"/>
  <c r="P352" i="3"/>
  <c r="W352" i="3"/>
  <c r="X352" i="3" s="1"/>
  <c r="Q352" i="3"/>
  <c r="S352" i="3" s="1"/>
  <c r="R352" i="3"/>
  <c r="T352" i="3" s="1"/>
  <c r="I353" i="3"/>
  <c r="I354" i="3" l="1"/>
  <c r="O354" i="3" s="1"/>
  <c r="O353" i="3"/>
  <c r="P353" i="3" l="1"/>
  <c r="R353" i="3"/>
  <c r="T353" i="3" s="1"/>
  <c r="W353" i="3"/>
  <c r="X353" i="3" s="1"/>
  <c r="U353" i="3"/>
  <c r="V353" i="3"/>
  <c r="Q353" i="3"/>
  <c r="S353" i="3" s="1"/>
  <c r="I355" i="3"/>
  <c r="Q354" i="3"/>
  <c r="S354" i="3" s="1"/>
  <c r="R354" i="3"/>
  <c r="T354" i="3" s="1"/>
  <c r="W354" i="3"/>
  <c r="X354" i="3" s="1"/>
  <c r="P354" i="3"/>
  <c r="V354" i="3"/>
  <c r="U354" i="3"/>
  <c r="I356" i="3" l="1"/>
  <c r="O356" i="3" s="1"/>
  <c r="O355" i="3"/>
  <c r="R355" i="3" l="1"/>
  <c r="T355" i="3" s="1"/>
  <c r="P355" i="3"/>
  <c r="V355" i="3"/>
  <c r="Q355" i="3"/>
  <c r="S355" i="3" s="1"/>
  <c r="W355" i="3"/>
  <c r="X355" i="3" s="1"/>
  <c r="U355" i="3"/>
  <c r="I357" i="3"/>
  <c r="V356" i="3"/>
  <c r="Q356" i="3"/>
  <c r="S356" i="3" s="1"/>
  <c r="W356" i="3"/>
  <c r="X356" i="3" s="1"/>
  <c r="R356" i="3"/>
  <c r="T356" i="3" s="1"/>
  <c r="P356" i="3"/>
  <c r="U356" i="3"/>
  <c r="O357" i="3" l="1"/>
  <c r="I358" i="3"/>
  <c r="O358" i="3" s="1"/>
  <c r="I359" i="3" l="1"/>
  <c r="V358" i="3"/>
  <c r="Q358" i="3"/>
  <c r="S358" i="3" s="1"/>
  <c r="P358" i="3"/>
  <c r="U358" i="3"/>
  <c r="W358" i="3"/>
  <c r="X358" i="3" s="1"/>
  <c r="R358" i="3"/>
  <c r="T358" i="3" s="1"/>
  <c r="W357" i="3"/>
  <c r="X357" i="3" s="1"/>
  <c r="P357" i="3"/>
  <c r="U357" i="3"/>
  <c r="Q357" i="3"/>
  <c r="S357" i="3" s="1"/>
  <c r="R357" i="3"/>
  <c r="T357" i="3" s="1"/>
  <c r="V357" i="3"/>
  <c r="O359" i="3" l="1"/>
  <c r="I360" i="3"/>
  <c r="O360" i="3" s="1"/>
  <c r="I361" i="3" l="1"/>
  <c r="P360" i="3"/>
  <c r="Q360" i="3"/>
  <c r="S360" i="3" s="1"/>
  <c r="W360" i="3"/>
  <c r="X360" i="3" s="1"/>
  <c r="V360" i="3"/>
  <c r="R360" i="3"/>
  <c r="T360" i="3" s="1"/>
  <c r="U360" i="3"/>
  <c r="U359" i="3"/>
  <c r="Q359" i="3"/>
  <c r="S359" i="3" s="1"/>
  <c r="P359" i="3"/>
  <c r="W359" i="3"/>
  <c r="X359" i="3" s="1"/>
  <c r="R359" i="3"/>
  <c r="T359" i="3" s="1"/>
  <c r="V359" i="3"/>
  <c r="O361" i="3" l="1"/>
  <c r="I362" i="3"/>
  <c r="O362" i="3" s="1"/>
  <c r="I363" i="3" l="1"/>
  <c r="O363" i="3" s="1"/>
  <c r="W362" i="3"/>
  <c r="X362" i="3" s="1"/>
  <c r="Q362" i="3"/>
  <c r="S362" i="3" s="1"/>
  <c r="P362" i="3"/>
  <c r="R362" i="3"/>
  <c r="T362" i="3" s="1"/>
  <c r="U362" i="3"/>
  <c r="V362" i="3"/>
  <c r="Q361" i="3"/>
  <c r="S361" i="3" s="1"/>
  <c r="R361" i="3"/>
  <c r="T361" i="3" s="1"/>
  <c r="U361" i="3"/>
  <c r="W361" i="3"/>
  <c r="X361" i="3" s="1"/>
  <c r="V361" i="3"/>
  <c r="P361" i="3"/>
  <c r="Q363" i="3" l="1"/>
  <c r="S363" i="3" s="1"/>
  <c r="U363" i="3"/>
  <c r="W363" i="3"/>
  <c r="X363" i="3" s="1"/>
  <c r="P363" i="3"/>
  <c r="R363" i="3"/>
  <c r="T363" i="3" s="1"/>
  <c r="V363" i="3"/>
  <c r="I364" i="3"/>
  <c r="O364" i="3" s="1"/>
  <c r="U364" i="3" l="1"/>
  <c r="W364" i="3"/>
  <c r="X364" i="3" s="1"/>
  <c r="R364" i="3"/>
  <c r="T364" i="3" s="1"/>
  <c r="V364" i="3"/>
  <c r="Q364" i="3"/>
  <c r="S364" i="3" s="1"/>
  <c r="P364" i="3"/>
  <c r="I365" i="3"/>
  <c r="O365" i="3" s="1"/>
  <c r="W365" i="3" l="1"/>
  <c r="X365" i="3" s="1"/>
  <c r="Q365" i="3"/>
  <c r="S365" i="3" s="1"/>
  <c r="U365" i="3"/>
  <c r="V365" i="3"/>
  <c r="P365" i="3"/>
  <c r="R365" i="3"/>
  <c r="T365" i="3" s="1"/>
  <c r="I367" i="3"/>
  <c r="I366" i="3"/>
  <c r="O366" i="3" s="1"/>
  <c r="O367" i="3" l="1"/>
  <c r="AB11" i="3"/>
  <c r="AB12" i="3"/>
  <c r="U366" i="3"/>
  <c r="Q366" i="3"/>
  <c r="S366" i="3" s="1"/>
  <c r="V366" i="3"/>
  <c r="P366" i="3"/>
  <c r="R366" i="3"/>
  <c r="T366" i="3" s="1"/>
  <c r="W366" i="3"/>
  <c r="X366" i="3" s="1"/>
  <c r="U367" i="3" l="1"/>
  <c r="Q367" i="3"/>
  <c r="S367" i="3" s="1"/>
  <c r="V367" i="3"/>
  <c r="R367" i="3"/>
  <c r="T367" i="3" s="1"/>
  <c r="W367" i="3"/>
  <c r="X367" i="3" s="1"/>
  <c r="P367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Lemarchand, Gautier</author>
  </authors>
  <commentList>
    <comment ref="AC1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00:45 ou 45 minutes équivaut à 0,75 heures</t>
        </r>
      </text>
    </comment>
    <comment ref="F2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Ecrir ici la date pour afficher le calendrier pour l'année voulue</t>
        </r>
      </text>
    </comment>
  </commentList>
</comments>
</file>

<file path=xl/sharedStrings.xml><?xml version="1.0" encoding="utf-8"?>
<sst xmlns="http://schemas.openxmlformats.org/spreadsheetml/2006/main" count="68" uniqueCount="40">
  <si>
    <t>Date</t>
  </si>
  <si>
    <t>E</t>
  </si>
  <si>
    <t>S</t>
  </si>
  <si>
    <t>Total H/J</t>
  </si>
  <si>
    <t>EN +</t>
  </si>
  <si>
    <t>EN -</t>
  </si>
  <si>
    <t>Absent</t>
  </si>
  <si>
    <t>Pause</t>
  </si>
  <si>
    <t>+ jour</t>
  </si>
  <si>
    <t>Total Jour</t>
  </si>
  <si>
    <t>Heures en + sur le mois en cours</t>
  </si>
  <si>
    <t>Total</t>
  </si>
  <si>
    <t>tps pause imposé</t>
  </si>
  <si>
    <t>tps journée</t>
  </si>
  <si>
    <t>Choix année</t>
  </si>
  <si>
    <t>Choix mois</t>
  </si>
  <si>
    <t>TT heures</t>
  </si>
  <si>
    <t>au</t>
  </si>
  <si>
    <t>Durée journée sans pause</t>
  </si>
  <si>
    <t>Temp de pause</t>
  </si>
  <si>
    <t>Temp de pause corigé</t>
  </si>
  <si>
    <t>Temp travaillé</t>
  </si>
  <si>
    <t>Type</t>
  </si>
  <si>
    <t>Heure supplémentaires</t>
  </si>
  <si>
    <t>Choix date</t>
  </si>
  <si>
    <t xml:space="preserve">Affichage par </t>
  </si>
  <si>
    <t>Période du</t>
  </si>
  <si>
    <t>Dont heures supplémentaires</t>
  </si>
  <si>
    <t>Filtre</t>
  </si>
  <si>
    <t>Liste jours fériés ou non travaillés</t>
  </si>
  <si>
    <t>Type de journée</t>
  </si>
  <si>
    <t>REPERAGE JOURS OUVRES</t>
  </si>
  <si>
    <t>INCREMENTATION JOURS OUVRES</t>
  </si>
  <si>
    <t>ORDONENCEMENT JOURS OUVRES</t>
  </si>
  <si>
    <t>Année</t>
  </si>
  <si>
    <t>H. UG</t>
  </si>
  <si>
    <t>Type  d'absence</t>
  </si>
  <si>
    <t>Férié</t>
  </si>
  <si>
    <t>Congés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</si>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</sst>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h]:mm;@"/>
    <numFmt numFmtId="165" formatCode="mmmm"/>
    <numFmt numFmtId="166" formatCode="[$-F400]h:mm:ss\ AM/PM"/>
    <numFmt numFmtId="167" formatCode="[hh]:mm:ss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14" fontId="0" fillId="0" borderId="1" xfId="0" applyNumberFormat="1" applyBorder="1"/>
    <xf numFmtId="20" fontId="0" fillId="0" borderId="1" xfId="0" applyNumberFormat="1" applyBorder="1"/>
    <xf numFmtId="0" fontId="0" fillId="0" borderId="1" xfId="0" applyBorder="1"/>
    <xf numFmtId="20" fontId="0" fillId="0" borderId="0" xfId="0" applyNumberFormat="1"/>
    <xf numFmtId="20" fontId="0" fillId="0" borderId="3" xfId="0" applyNumberFormat="1" applyBorder="1"/>
    <xf numFmtId="0" fontId="0" fillId="2" borderId="4" xfId="0" applyFill="1" applyBorder="1"/>
    <xf numFmtId="0" fontId="0" fillId="2" borderId="3" xfId="0" applyFill="1" applyBorder="1" applyAlignment="1">
      <alignment horizontal="center" vertical="center"/>
    </xf>
    <xf numFmtId="0" fontId="0" fillId="2" borderId="4" xfId="0" quotePrefix="1" applyFill="1" applyBorder="1" applyAlignment="1">
      <alignment horizontal="center"/>
    </xf>
    <xf numFmtId="20" fontId="0" fillId="2" borderId="3" xfId="0" applyNumberFormat="1" applyFill="1" applyBorder="1"/>
    <xf numFmtId="164" fontId="1" fillId="0" borderId="0" xfId="0" applyNumberFormat="1" applyFont="1"/>
    <xf numFmtId="164" fontId="0" fillId="0" borderId="0" xfId="0" applyNumberFormat="1" applyFill="1"/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0" xfId="0" applyNumberFormat="1"/>
    <xf numFmtId="20" fontId="0" fillId="0" borderId="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0" fontId="0" fillId="0" borderId="13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166" fontId="0" fillId="0" borderId="8" xfId="0" applyNumberFormat="1" applyBorder="1" applyAlignment="1">
      <alignment horizontal="center" vertical="center"/>
    </xf>
    <xf numFmtId="2" fontId="0" fillId="0" borderId="0" xfId="0" applyNumberFormat="1"/>
    <xf numFmtId="2" fontId="0" fillId="0" borderId="9" xfId="0" applyNumberFormat="1" applyBorder="1" applyAlignment="1">
      <alignment horizontal="center"/>
    </xf>
    <xf numFmtId="166" fontId="0" fillId="0" borderId="8" xfId="0" applyNumberFormat="1" applyBorder="1" applyAlignment="1">
      <alignment horizontal="center"/>
    </xf>
    <xf numFmtId="14" fontId="0" fillId="0" borderId="8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20" fontId="0" fillId="0" borderId="14" xfId="0" applyNumberFormat="1" applyBorder="1" applyAlignment="1">
      <alignment horizontal="center" vertical="center"/>
    </xf>
    <xf numFmtId="166" fontId="0" fillId="0" borderId="13" xfId="0" applyNumberFormat="1" applyBorder="1" applyAlignment="1">
      <alignment horizontal="center" vertical="center"/>
    </xf>
    <xf numFmtId="166" fontId="0" fillId="0" borderId="13" xfId="0" applyNumberFormat="1" applyBorder="1" applyAlignment="1">
      <alignment horizontal="center"/>
    </xf>
    <xf numFmtId="2" fontId="0" fillId="0" borderId="14" xfId="0" applyNumberFormat="1" applyBorder="1" applyAlignment="1">
      <alignment horizontal="center"/>
    </xf>
    <xf numFmtId="0" fontId="2" fillId="0" borderId="15" xfId="0" applyFont="1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/>
    </xf>
    <xf numFmtId="165" fontId="0" fillId="3" borderId="9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8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3" xfId="0" applyBorder="1" applyAlignment="1">
      <alignment vertical="center"/>
    </xf>
    <xf numFmtId="14" fontId="2" fillId="0" borderId="16" xfId="0" applyNumberFormat="1" applyFont="1" applyBorder="1" applyAlignment="1">
      <alignment horizontal="center" vertical="center"/>
    </xf>
    <xf numFmtId="14" fontId="2" fillId="0" borderId="17" xfId="0" applyNumberFormat="1" applyFont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0" fontId="2" fillId="0" borderId="16" xfId="0" applyFont="1" applyFill="1" applyBorder="1" applyAlignment="1">
      <alignment horizontal="center" vertical="center" wrapText="1"/>
    </xf>
    <xf numFmtId="14" fontId="0" fillId="0" borderId="22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20" fontId="0" fillId="0" borderId="14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14" fontId="0" fillId="0" borderId="0" xfId="0" applyNumberFormat="1"/>
    <xf numFmtId="166" fontId="0" fillId="3" borderId="8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0" fontId="0" fillId="2" borderId="2" xfId="0" applyNumberFormat="1" applyFill="1" applyBorder="1" applyAlignment="1">
      <alignment horizontal="center"/>
    </xf>
    <xf numFmtId="20" fontId="0" fillId="2" borderId="7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Alignment="1">
      <alignment horizontal="right"/>
    </xf>
    <xf numFmtId="167" fontId="0" fillId="0" borderId="19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167" fontId="0" fillId="0" borderId="18" xfId="0" applyNumberFormat="1" applyBorder="1" applyAlignment="1">
      <alignment horizontal="center" vertical="center"/>
    </xf>
    <xf numFmtId="167" fontId="0" fillId="0" borderId="20" xfId="0" applyNumberFormat="1" applyBorder="1" applyAlignment="1">
      <alignment horizontal="center" vertical="center"/>
    </xf>
    <xf numFmtId="167" fontId="0" fillId="0" borderId="12" xfId="0" applyNumberFormat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right" vertical="center"/>
    </xf>
    <xf numFmtId="166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28"/>
  <sheetViews>
    <sheetView workbookViewId="0">
      <selection sqref="A1:E2"/>
    </sheetView>
  </sheetViews>
  <sheetFormatPr baseColWidth="10" defaultRowHeight="15" x14ac:dyDescent="0.25"/>
  <cols>
    <col min="2" max="5" width="5.5703125" bestFit="1" customWidth="1"/>
    <col min="6" max="7" width="9.5703125" bestFit="1" customWidth="1"/>
    <col min="8" max="8" width="5.5703125" bestFit="1" customWidth="1"/>
    <col min="9" max="9" width="7.5703125" bestFit="1" customWidth="1"/>
    <col min="10" max="10" width="9.5703125" bestFit="1" customWidth="1"/>
    <col min="11" max="11" width="10.140625" customWidth="1"/>
    <col min="13" max="13" width="15" bestFit="1" customWidth="1"/>
    <col min="14" max="17" width="5.5703125" bestFit="1" customWidth="1"/>
    <col min="18" max="18" width="9" bestFit="1" customWidth="1"/>
    <col min="19" max="19" width="17.5703125" bestFit="1" customWidth="1"/>
    <col min="20" max="20" width="9.7109375" bestFit="1" customWidth="1"/>
  </cols>
  <sheetData>
    <row r="1" spans="1:12" x14ac:dyDescent="0.25">
      <c r="A1" s="70" t="s">
        <v>0</v>
      </c>
      <c r="B1" s="70" t="s">
        <v>1</v>
      </c>
      <c r="C1" s="70" t="s">
        <v>2</v>
      </c>
      <c r="D1" s="70" t="s">
        <v>1</v>
      </c>
      <c r="E1" s="70" t="s">
        <v>2</v>
      </c>
      <c r="F1" s="6" t="s">
        <v>9</v>
      </c>
      <c r="G1" s="8" t="s">
        <v>8</v>
      </c>
      <c r="H1" s="74" t="s">
        <v>7</v>
      </c>
      <c r="I1" s="75"/>
      <c r="J1" s="70" t="s">
        <v>4</v>
      </c>
      <c r="K1" s="70" t="s">
        <v>5</v>
      </c>
    </row>
    <row r="2" spans="1:12" x14ac:dyDescent="0.25">
      <c r="A2" s="70"/>
      <c r="B2" s="70"/>
      <c r="C2" s="70"/>
      <c r="D2" s="70"/>
      <c r="E2" s="70"/>
      <c r="F2" s="7" t="s">
        <v>3</v>
      </c>
      <c r="G2" s="9">
        <v>0.32500000000000001</v>
      </c>
      <c r="H2" s="71">
        <v>3.125E-2</v>
      </c>
      <c r="I2" s="72"/>
      <c r="J2" s="70"/>
      <c r="K2" s="70"/>
    </row>
    <row r="3" spans="1:12" ht="14.45" x14ac:dyDescent="0.3">
      <c r="A3" s="1">
        <v>43832</v>
      </c>
      <c r="B3" s="2">
        <v>0.34861111111111115</v>
      </c>
      <c r="C3" s="2">
        <v>0.50624999999999998</v>
      </c>
      <c r="D3" s="2">
        <v>0.53541666666666665</v>
      </c>
      <c r="E3" s="2">
        <v>0.76041666666666663</v>
      </c>
      <c r="F3" s="5">
        <f t="shared" ref="F3:F24" si="0">(C3-B3)+(E3-D3)</f>
        <v>0.38263888888888881</v>
      </c>
      <c r="G3" s="5">
        <f t="shared" ref="G3:G24" si="1">F3-$G$2</f>
        <v>5.7638888888888795E-2</v>
      </c>
      <c r="H3" s="5">
        <f t="shared" ref="H3:H24" si="2">D3-C3</f>
        <v>2.9166666666666674E-2</v>
      </c>
      <c r="I3" s="5">
        <f>$H$2-H3</f>
        <v>2.0833333333333259E-3</v>
      </c>
      <c r="J3" s="2">
        <f t="shared" ref="J3:J14" si="3">G3-I3</f>
        <v>5.5555555555555469E-2</v>
      </c>
      <c r="K3" s="2">
        <f>$H$2-H3</f>
        <v>2.0833333333333259E-3</v>
      </c>
    </row>
    <row r="4" spans="1:12" ht="14.45" x14ac:dyDescent="0.3">
      <c r="A4" s="1">
        <v>43833</v>
      </c>
      <c r="B4" s="2">
        <v>0.3527777777777778</v>
      </c>
      <c r="C4" s="2">
        <v>0.50486111111111109</v>
      </c>
      <c r="D4" s="2">
        <v>0.53333333333333333</v>
      </c>
      <c r="E4" s="2">
        <v>0.78125</v>
      </c>
      <c r="F4" s="2">
        <f t="shared" si="0"/>
        <v>0.39999999999999997</v>
      </c>
      <c r="G4" s="2">
        <f t="shared" si="1"/>
        <v>7.4999999999999956E-2</v>
      </c>
      <c r="H4" s="2">
        <f t="shared" si="2"/>
        <v>2.8472222222222232E-2</v>
      </c>
      <c r="I4" s="2">
        <f>$H$2-H4</f>
        <v>2.7777777777777679E-3</v>
      </c>
      <c r="J4" s="2">
        <f t="shared" si="3"/>
        <v>7.2222222222222188E-2</v>
      </c>
      <c r="K4" s="2">
        <f>$H$2-H4</f>
        <v>2.7777777777777679E-3</v>
      </c>
    </row>
    <row r="5" spans="1:12" ht="14.45" x14ac:dyDescent="0.3">
      <c r="A5" s="1">
        <v>43836</v>
      </c>
      <c r="B5" s="2">
        <v>0.375</v>
      </c>
      <c r="C5" s="2">
        <v>0.53125</v>
      </c>
      <c r="D5" s="2">
        <v>0.5625</v>
      </c>
      <c r="E5" s="2">
        <v>0.72916666666666663</v>
      </c>
      <c r="F5" s="2">
        <f t="shared" si="0"/>
        <v>0.32291666666666663</v>
      </c>
      <c r="G5" s="2">
        <f t="shared" si="1"/>
        <v>-2.0833333333333814E-3</v>
      </c>
      <c r="H5" s="2">
        <f t="shared" si="2"/>
        <v>3.125E-2</v>
      </c>
      <c r="I5" s="2">
        <f>$H$2-H5</f>
        <v>0</v>
      </c>
      <c r="J5" s="2">
        <f t="shared" si="3"/>
        <v>-2.0833333333333814E-3</v>
      </c>
      <c r="K5" s="2">
        <v>2.0833333333333333E-3</v>
      </c>
    </row>
    <row r="6" spans="1:12" ht="14.45" x14ac:dyDescent="0.3">
      <c r="A6" s="1">
        <v>43837</v>
      </c>
      <c r="B6" s="2">
        <v>0.3659722222222222</v>
      </c>
      <c r="C6" s="2">
        <v>0.50486111111111109</v>
      </c>
      <c r="D6" s="2">
        <v>0.52916666666666667</v>
      </c>
      <c r="E6" s="2">
        <v>0.75</v>
      </c>
      <c r="F6" s="2">
        <f t="shared" si="0"/>
        <v>0.35972222222222222</v>
      </c>
      <c r="G6" s="2">
        <f t="shared" si="1"/>
        <v>3.472222222222221E-2</v>
      </c>
      <c r="H6" s="2">
        <f t="shared" si="2"/>
        <v>2.430555555555558E-2</v>
      </c>
      <c r="I6" s="2">
        <f>$H$2-H6</f>
        <v>6.9444444444444198E-3</v>
      </c>
      <c r="J6" s="2">
        <f t="shared" si="3"/>
        <v>2.777777777777779E-2</v>
      </c>
      <c r="K6" s="2">
        <f t="shared" ref="K6:K14" si="4">$H$2-H6</f>
        <v>6.9444444444444198E-3</v>
      </c>
    </row>
    <row r="7" spans="1:12" ht="14.45" x14ac:dyDescent="0.3">
      <c r="A7" s="1">
        <v>43838</v>
      </c>
      <c r="B7" s="2">
        <v>0.3520833333333333</v>
      </c>
      <c r="C7" s="2">
        <v>0.51527777777777783</v>
      </c>
      <c r="D7" s="2">
        <v>0.56388888888888888</v>
      </c>
      <c r="E7" s="2">
        <v>0.72916666666666663</v>
      </c>
      <c r="F7" s="2">
        <f t="shared" si="0"/>
        <v>0.32847222222222228</v>
      </c>
      <c r="G7" s="2">
        <f t="shared" si="1"/>
        <v>3.4722222222222654E-3</v>
      </c>
      <c r="H7" s="2">
        <f t="shared" si="2"/>
        <v>4.8611111111111049E-2</v>
      </c>
      <c r="I7" s="2">
        <v>0</v>
      </c>
      <c r="J7" s="2">
        <f t="shared" si="3"/>
        <v>3.4722222222222654E-3</v>
      </c>
      <c r="K7" s="2">
        <f t="shared" si="4"/>
        <v>-1.7361111111111049E-2</v>
      </c>
    </row>
    <row r="8" spans="1:12" ht="14.45" x14ac:dyDescent="0.3">
      <c r="A8" s="1">
        <v>43839</v>
      </c>
      <c r="B8" s="2">
        <v>0.36041666666666666</v>
      </c>
      <c r="C8" s="2">
        <v>0.50555555555555554</v>
      </c>
      <c r="D8" s="2">
        <v>0.53263888888888888</v>
      </c>
      <c r="E8" s="2">
        <v>0.77083333333333337</v>
      </c>
      <c r="F8" s="2">
        <f t="shared" si="0"/>
        <v>0.38333333333333336</v>
      </c>
      <c r="G8" s="2">
        <f t="shared" si="1"/>
        <v>5.8333333333333348E-2</v>
      </c>
      <c r="H8" s="2">
        <f t="shared" si="2"/>
        <v>2.7083333333333348E-2</v>
      </c>
      <c r="I8" s="2">
        <f t="shared" ref="I8:I24" si="5">$H$2-H8</f>
        <v>4.1666666666666519E-3</v>
      </c>
      <c r="J8" s="2">
        <f t="shared" si="3"/>
        <v>5.4166666666666696E-2</v>
      </c>
      <c r="K8" s="2">
        <f t="shared" si="4"/>
        <v>4.1666666666666519E-3</v>
      </c>
      <c r="L8" s="4"/>
    </row>
    <row r="9" spans="1:12" ht="14.45" x14ac:dyDescent="0.3">
      <c r="A9" s="1">
        <v>43840</v>
      </c>
      <c r="B9" s="2">
        <v>0.3520833333333333</v>
      </c>
      <c r="C9" s="2">
        <v>0.50347222222222221</v>
      </c>
      <c r="D9" s="2">
        <v>0.55208333333333337</v>
      </c>
      <c r="E9" s="2">
        <v>0.76736111111111116</v>
      </c>
      <c r="F9" s="2">
        <f t="shared" si="0"/>
        <v>0.3666666666666667</v>
      </c>
      <c r="G9" s="2">
        <f t="shared" si="1"/>
        <v>4.1666666666666685E-2</v>
      </c>
      <c r="H9" s="2">
        <f t="shared" si="2"/>
        <v>4.861111111111116E-2</v>
      </c>
      <c r="I9" s="2">
        <f t="shared" si="5"/>
        <v>-1.736111111111116E-2</v>
      </c>
      <c r="J9" s="2">
        <f t="shared" si="3"/>
        <v>5.9027777777777846E-2</v>
      </c>
      <c r="K9" s="2">
        <f t="shared" si="4"/>
        <v>-1.736111111111116E-2</v>
      </c>
    </row>
    <row r="10" spans="1:12" ht="14.45" x14ac:dyDescent="0.3">
      <c r="A10" s="1">
        <v>43843</v>
      </c>
      <c r="B10" s="2">
        <v>0.36180555555555555</v>
      </c>
      <c r="C10" s="2">
        <v>0.50972222222222219</v>
      </c>
      <c r="D10" s="2">
        <v>0.55208333333333337</v>
      </c>
      <c r="E10" s="2">
        <v>0.74652777777777779</v>
      </c>
      <c r="F10" s="2">
        <f t="shared" si="0"/>
        <v>0.34236111111111106</v>
      </c>
      <c r="G10" s="2">
        <f t="shared" si="1"/>
        <v>1.7361111111111049E-2</v>
      </c>
      <c r="H10" s="2">
        <f t="shared" si="2"/>
        <v>4.2361111111111183E-2</v>
      </c>
      <c r="I10" s="2">
        <f t="shared" si="5"/>
        <v>-1.1111111111111183E-2</v>
      </c>
      <c r="J10" s="2">
        <f t="shared" si="3"/>
        <v>2.8472222222222232E-2</v>
      </c>
      <c r="K10" s="2">
        <f t="shared" si="4"/>
        <v>-1.1111111111111183E-2</v>
      </c>
    </row>
    <row r="11" spans="1:12" ht="14.45" x14ac:dyDescent="0.3">
      <c r="A11" s="1">
        <v>43844</v>
      </c>
      <c r="B11" s="2">
        <v>0.36041666666666666</v>
      </c>
      <c r="C11" s="2">
        <v>0.50555555555555554</v>
      </c>
      <c r="D11" s="2">
        <v>0.55208333333333337</v>
      </c>
      <c r="E11" s="2">
        <v>0.74652777777777779</v>
      </c>
      <c r="F11" s="2">
        <f t="shared" si="0"/>
        <v>0.33958333333333329</v>
      </c>
      <c r="G11" s="2">
        <f t="shared" si="1"/>
        <v>1.4583333333333282E-2</v>
      </c>
      <c r="H11" s="2">
        <f t="shared" si="2"/>
        <v>4.6527777777777835E-2</v>
      </c>
      <c r="I11" s="2">
        <f t="shared" si="5"/>
        <v>-1.5277777777777835E-2</v>
      </c>
      <c r="J11" s="2">
        <f t="shared" si="3"/>
        <v>2.9861111111111116E-2</v>
      </c>
      <c r="K11" s="2">
        <f t="shared" si="4"/>
        <v>-1.5277777777777835E-2</v>
      </c>
    </row>
    <row r="12" spans="1:12" ht="14.45" x14ac:dyDescent="0.3">
      <c r="A12" s="1">
        <v>43845</v>
      </c>
      <c r="B12" s="2">
        <v>0.3611111111111111</v>
      </c>
      <c r="C12" s="2">
        <v>0.50555555555555554</v>
      </c>
      <c r="D12" s="2">
        <v>0.53611111111111109</v>
      </c>
      <c r="E12" s="2">
        <v>0.76041666666666663</v>
      </c>
      <c r="F12" s="2">
        <f t="shared" si="0"/>
        <v>0.36874999999999997</v>
      </c>
      <c r="G12" s="2">
        <f t="shared" si="1"/>
        <v>4.3749999999999956E-2</v>
      </c>
      <c r="H12" s="2">
        <f t="shared" si="2"/>
        <v>3.0555555555555558E-2</v>
      </c>
      <c r="I12" s="2">
        <f t="shared" si="5"/>
        <v>6.9444444444444198E-4</v>
      </c>
      <c r="J12" s="2">
        <f t="shared" si="3"/>
        <v>4.3055555555555514E-2</v>
      </c>
      <c r="K12" s="2">
        <f t="shared" si="4"/>
        <v>6.9444444444444198E-4</v>
      </c>
    </row>
    <row r="13" spans="1:12" ht="14.45" x14ac:dyDescent="0.3">
      <c r="A13" s="1">
        <v>43846</v>
      </c>
      <c r="B13" s="2">
        <v>0.3611111111111111</v>
      </c>
      <c r="C13" s="2">
        <v>0.5083333333333333</v>
      </c>
      <c r="D13" s="2">
        <v>0.53402777777777777</v>
      </c>
      <c r="E13" s="2">
        <v>0.75694444444444453</v>
      </c>
      <c r="F13" s="2">
        <f t="shared" si="0"/>
        <v>0.37013888888888896</v>
      </c>
      <c r="G13" s="2">
        <f t="shared" si="1"/>
        <v>4.5138888888888951E-2</v>
      </c>
      <c r="H13" s="2">
        <f t="shared" si="2"/>
        <v>2.5694444444444464E-2</v>
      </c>
      <c r="I13" s="2">
        <f t="shared" si="5"/>
        <v>5.5555555555555358E-3</v>
      </c>
      <c r="J13" s="2">
        <f t="shared" si="3"/>
        <v>3.9583333333333415E-2</v>
      </c>
      <c r="K13" s="2">
        <f t="shared" si="4"/>
        <v>5.5555555555555358E-3</v>
      </c>
    </row>
    <row r="14" spans="1:12" ht="14.45" x14ac:dyDescent="0.3">
      <c r="A14" s="1">
        <v>43847</v>
      </c>
      <c r="B14" s="2">
        <v>0.3611111111111111</v>
      </c>
      <c r="C14" s="2">
        <v>0.50694444444444442</v>
      </c>
      <c r="D14" s="2">
        <v>0.53749999999999998</v>
      </c>
      <c r="E14" s="2">
        <v>0.73958333333333337</v>
      </c>
      <c r="F14" s="2">
        <f t="shared" si="0"/>
        <v>0.34791666666666671</v>
      </c>
      <c r="G14" s="2">
        <f t="shared" si="1"/>
        <v>2.2916666666666696E-2</v>
      </c>
      <c r="H14" s="2">
        <f t="shared" si="2"/>
        <v>3.0555555555555558E-2</v>
      </c>
      <c r="I14" s="2">
        <f t="shared" si="5"/>
        <v>6.9444444444444198E-4</v>
      </c>
      <c r="J14" s="2">
        <f t="shared" si="3"/>
        <v>2.2222222222222254E-2</v>
      </c>
      <c r="K14" s="2">
        <f t="shared" si="4"/>
        <v>6.9444444444444198E-4</v>
      </c>
    </row>
    <row r="15" spans="1:12" ht="14.45" x14ac:dyDescent="0.3">
      <c r="A15" s="1">
        <v>43850</v>
      </c>
      <c r="B15" s="73" t="s">
        <v>6</v>
      </c>
      <c r="C15" s="73"/>
      <c r="D15" s="73"/>
      <c r="E15" s="73"/>
      <c r="F15" s="2" t="e">
        <f t="shared" si="0"/>
        <v>#VALUE!</v>
      </c>
      <c r="G15" s="2" t="e">
        <f t="shared" si="1"/>
        <v>#VALUE!</v>
      </c>
      <c r="H15" s="2">
        <f t="shared" si="2"/>
        <v>0</v>
      </c>
      <c r="I15" s="2">
        <f t="shared" si="5"/>
        <v>3.125E-2</v>
      </c>
      <c r="J15" s="2"/>
      <c r="K15" s="2"/>
    </row>
    <row r="16" spans="1:12" ht="14.45" x14ac:dyDescent="0.3">
      <c r="A16" s="1">
        <v>43851</v>
      </c>
      <c r="B16" s="2">
        <v>0.35972222222222222</v>
      </c>
      <c r="C16" s="2">
        <v>0.51458333333333328</v>
      </c>
      <c r="D16" s="2">
        <v>0.54722222222222217</v>
      </c>
      <c r="E16" s="2">
        <v>0.76388888888888884</v>
      </c>
      <c r="F16" s="2">
        <f t="shared" si="0"/>
        <v>0.37152777777777773</v>
      </c>
      <c r="G16" s="2">
        <f t="shared" si="1"/>
        <v>4.6527777777777724E-2</v>
      </c>
      <c r="H16" s="2">
        <f t="shared" si="2"/>
        <v>3.2638888888888884E-2</v>
      </c>
      <c r="I16" s="2">
        <f t="shared" si="5"/>
        <v>-1.388888888888884E-3</v>
      </c>
      <c r="J16" s="2">
        <f>G16-I16</f>
        <v>4.7916666666666607E-2</v>
      </c>
      <c r="K16" s="2">
        <f>$H$2-H16</f>
        <v>-1.388888888888884E-3</v>
      </c>
    </row>
    <row r="17" spans="1:12" ht="14.45" x14ac:dyDescent="0.3">
      <c r="A17" s="1">
        <v>43852</v>
      </c>
      <c r="B17" s="2">
        <v>0.3527777777777778</v>
      </c>
      <c r="C17" s="2">
        <v>0.50416666666666665</v>
      </c>
      <c r="D17" s="2">
        <v>0.53402777777777777</v>
      </c>
      <c r="E17" s="2">
        <v>0.76180555555555562</v>
      </c>
      <c r="F17" s="2">
        <f t="shared" si="0"/>
        <v>0.37916666666666671</v>
      </c>
      <c r="G17" s="2">
        <f t="shared" si="1"/>
        <v>5.4166666666666696E-2</v>
      </c>
      <c r="H17" s="2">
        <f t="shared" si="2"/>
        <v>2.9861111111111116E-2</v>
      </c>
      <c r="I17" s="2">
        <f t="shared" si="5"/>
        <v>1.388888888888884E-3</v>
      </c>
      <c r="J17" s="2">
        <f>G17-I17</f>
        <v>5.2777777777777812E-2</v>
      </c>
      <c r="K17" s="2">
        <f>$H$2-H17</f>
        <v>1.388888888888884E-3</v>
      </c>
    </row>
    <row r="18" spans="1:12" ht="14.45" x14ac:dyDescent="0.3">
      <c r="A18" s="1">
        <v>43853</v>
      </c>
      <c r="B18" s="2">
        <v>0.3444444444444445</v>
      </c>
      <c r="C18" s="2">
        <v>0.51597222222222217</v>
      </c>
      <c r="D18" s="2">
        <v>0.55208333333333337</v>
      </c>
      <c r="E18" s="2">
        <v>0.73958333333333337</v>
      </c>
      <c r="F18" s="2">
        <f t="shared" si="0"/>
        <v>0.35902777777777767</v>
      </c>
      <c r="G18" s="2">
        <f t="shared" si="1"/>
        <v>3.4027777777777657E-2</v>
      </c>
      <c r="H18" s="2">
        <f t="shared" si="2"/>
        <v>3.6111111111111205E-2</v>
      </c>
      <c r="I18" s="2">
        <f t="shared" si="5"/>
        <v>-4.8611111111112049E-3</v>
      </c>
      <c r="J18" s="2">
        <f>G18-I18</f>
        <v>3.8888888888888862E-2</v>
      </c>
      <c r="K18" s="2">
        <f>$H$2-H18</f>
        <v>-4.8611111111112049E-3</v>
      </c>
    </row>
    <row r="19" spans="1:12" ht="14.45" x14ac:dyDescent="0.3">
      <c r="A19" s="1">
        <v>43854</v>
      </c>
      <c r="B19" s="2">
        <v>0.3576388888888889</v>
      </c>
      <c r="C19" s="2">
        <v>0.51388888888888895</v>
      </c>
      <c r="D19" s="2">
        <v>0.54375000000000007</v>
      </c>
      <c r="E19" s="2">
        <v>0.69791666666666663</v>
      </c>
      <c r="F19" s="2">
        <f t="shared" si="0"/>
        <v>0.31041666666666662</v>
      </c>
      <c r="G19" s="2">
        <f t="shared" si="1"/>
        <v>-1.4583333333333393E-2</v>
      </c>
      <c r="H19" s="2">
        <f t="shared" si="2"/>
        <v>2.9861111111111116E-2</v>
      </c>
      <c r="I19" s="2">
        <f t="shared" si="5"/>
        <v>1.388888888888884E-3</v>
      </c>
      <c r="J19" s="2">
        <f>G19-I19</f>
        <v>-1.5972222222222276E-2</v>
      </c>
      <c r="K19" s="2">
        <v>1.5972222222222224E-2</v>
      </c>
      <c r="L19" s="4"/>
    </row>
    <row r="20" spans="1:12" ht="14.45" x14ac:dyDescent="0.3">
      <c r="A20" s="1">
        <v>43857</v>
      </c>
      <c r="B20" s="2">
        <v>0.36944444444444446</v>
      </c>
      <c r="C20" s="2">
        <v>0.52083333333333337</v>
      </c>
      <c r="D20" s="2">
        <v>0.55902777777777779</v>
      </c>
      <c r="E20" s="2">
        <v>0.77430555555555547</v>
      </c>
      <c r="F20" s="2">
        <f t="shared" si="0"/>
        <v>0.36666666666666659</v>
      </c>
      <c r="G20" s="2">
        <f t="shared" si="1"/>
        <v>4.1666666666666574E-2</v>
      </c>
      <c r="H20" s="2">
        <f t="shared" si="2"/>
        <v>3.819444444444442E-2</v>
      </c>
      <c r="I20" s="2">
        <f t="shared" si="5"/>
        <v>-6.9444444444444198E-3</v>
      </c>
      <c r="J20" s="2"/>
      <c r="K20" s="2">
        <v>3.472222222222222E-3</v>
      </c>
    </row>
    <row r="21" spans="1:12" ht="14.45" x14ac:dyDescent="0.3">
      <c r="A21" s="1">
        <v>43858</v>
      </c>
      <c r="B21" s="2">
        <v>0.37847222222222227</v>
      </c>
      <c r="C21" s="3"/>
      <c r="D21" s="3"/>
      <c r="E21" s="3"/>
      <c r="F21" s="2">
        <f t="shared" si="0"/>
        <v>-0.37847222222222227</v>
      </c>
      <c r="G21" s="2">
        <f t="shared" si="1"/>
        <v>-0.70347222222222228</v>
      </c>
      <c r="H21" s="2">
        <f t="shared" si="2"/>
        <v>0</v>
      </c>
      <c r="I21" s="2">
        <f t="shared" si="5"/>
        <v>3.125E-2</v>
      </c>
      <c r="J21" s="2">
        <f>G21-I21</f>
        <v>-0.73472222222222228</v>
      </c>
      <c r="K21" s="2">
        <f>$H$2-H21</f>
        <v>3.125E-2</v>
      </c>
    </row>
    <row r="22" spans="1:12" ht="14.45" x14ac:dyDescent="0.3">
      <c r="A22" s="1">
        <v>43859</v>
      </c>
      <c r="B22" s="3"/>
      <c r="C22" s="3"/>
      <c r="D22" s="3"/>
      <c r="E22" s="3"/>
      <c r="F22" s="2">
        <f t="shared" si="0"/>
        <v>0</v>
      </c>
      <c r="G22" s="2">
        <f t="shared" si="1"/>
        <v>-0.32500000000000001</v>
      </c>
      <c r="H22" s="2">
        <f t="shared" si="2"/>
        <v>0</v>
      </c>
      <c r="I22" s="2">
        <f t="shared" si="5"/>
        <v>3.125E-2</v>
      </c>
      <c r="J22" s="2">
        <f>G22-I22</f>
        <v>-0.35625000000000001</v>
      </c>
      <c r="K22" s="2">
        <f>$H$2-H22</f>
        <v>3.125E-2</v>
      </c>
    </row>
    <row r="23" spans="1:12" ht="14.45" x14ac:dyDescent="0.3">
      <c r="A23" s="1">
        <v>43860</v>
      </c>
      <c r="B23" s="3"/>
      <c r="C23" s="3"/>
      <c r="D23" s="3"/>
      <c r="E23" s="3"/>
      <c r="F23" s="2">
        <f t="shared" si="0"/>
        <v>0</v>
      </c>
      <c r="G23" s="2">
        <f t="shared" si="1"/>
        <v>-0.32500000000000001</v>
      </c>
      <c r="H23" s="2">
        <f t="shared" si="2"/>
        <v>0</v>
      </c>
      <c r="I23" s="2">
        <f t="shared" si="5"/>
        <v>3.125E-2</v>
      </c>
      <c r="J23" s="2">
        <f>G23-I23</f>
        <v>-0.35625000000000001</v>
      </c>
      <c r="K23" s="2">
        <f>$H$2-H23</f>
        <v>3.125E-2</v>
      </c>
    </row>
    <row r="24" spans="1:12" ht="14.45" x14ac:dyDescent="0.3">
      <c r="A24" s="1">
        <v>43861</v>
      </c>
      <c r="B24" s="3"/>
      <c r="C24" s="3"/>
      <c r="D24" s="3"/>
      <c r="E24" s="3"/>
      <c r="F24" s="2">
        <f t="shared" si="0"/>
        <v>0</v>
      </c>
      <c r="G24" s="2">
        <f t="shared" si="1"/>
        <v>-0.32500000000000001</v>
      </c>
      <c r="H24" s="2">
        <f t="shared" si="2"/>
        <v>0</v>
      </c>
      <c r="I24" s="2">
        <f t="shared" si="5"/>
        <v>3.125E-2</v>
      </c>
      <c r="J24" s="2">
        <f>G24-I24</f>
        <v>-0.35625000000000001</v>
      </c>
      <c r="K24" s="2">
        <f>$H$2-H24</f>
        <v>3.125E-2</v>
      </c>
    </row>
    <row r="25" spans="1:12" ht="14.45" x14ac:dyDescent="0.3">
      <c r="F25" s="4"/>
    </row>
    <row r="26" spans="1:12" ht="14.45" x14ac:dyDescent="0.3">
      <c r="I26" t="s">
        <v>11</v>
      </c>
      <c r="J26" s="11">
        <f>J3+J4-J5+J6+J7+J8+J9+J10+J11+J12+J13+J14+J16+J17+J18</f>
        <v>0.5770833333333335</v>
      </c>
      <c r="K26" s="4">
        <f>K3+K4+K5+K6+K8+K12+K13+K14+K15+K17+K19</f>
        <v>4.236111111111103E-2</v>
      </c>
    </row>
    <row r="28" spans="1:12" ht="14.45" x14ac:dyDescent="0.3">
      <c r="G28" s="76" t="s">
        <v>10</v>
      </c>
      <c r="H28" s="76"/>
      <c r="I28" s="76"/>
      <c r="J28" s="76"/>
      <c r="K28" s="10">
        <f>J26-K26</f>
        <v>0.53472222222222243</v>
      </c>
    </row>
  </sheetData>
  <mergeCells count="11">
    <mergeCell ref="K1:K2"/>
    <mergeCell ref="H2:I2"/>
    <mergeCell ref="B15:E15"/>
    <mergeCell ref="H1:I1"/>
    <mergeCell ref="G28:J28"/>
    <mergeCell ref="J1:J2"/>
    <mergeCell ref="A1:A2"/>
    <mergeCell ref="B1:B2"/>
    <mergeCell ref="C1:C2"/>
    <mergeCell ref="D1:D2"/>
    <mergeCell ref="E1:E2"/>
  </mergeCells>
  <conditionalFormatting sqref="H3:H24">
    <cfRule type="cellIs" dxfId="4" priority="3" operator="between">
      <formula>0</formula>
      <formula>0.0305555555555556</formula>
    </cfRule>
  </conditionalFormatting>
  <conditionalFormatting sqref="F1:F1048576">
    <cfRule type="iconSet" priority="2">
      <iconSet iconSet="3Arrows" reverse="1">
        <cfvo type="percent" val="0"/>
        <cfvo type="num" val="0.32500000000000001"/>
        <cfvo type="num" val="0.32500000000000001"/>
      </iconSet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G367"/>
  <sheetViews>
    <sheetView tabSelected="1" topLeftCell="S1" zoomScale="85" zoomScaleNormal="85" workbookViewId="0">
      <selection activeCell="AB12" sqref="AB12:AD12"/>
    </sheetView>
  </sheetViews>
  <sheetFormatPr baseColWidth="10" defaultRowHeight="15" outlineLevelCol="1" x14ac:dyDescent="0.25"/>
  <cols>
    <col min="1" max="1" width="16" customWidth="1"/>
    <col min="2" max="2" width="9.140625" customWidth="1"/>
    <col min="3" max="5" width="18.7109375" style="49" hidden="1" customWidth="1" outlineLevel="1"/>
    <col min="6" max="6" width="15.7109375" style="49" customWidth="1" collapsed="1"/>
    <col min="7" max="7" width="15.7109375" style="49" customWidth="1"/>
    <col min="8" max="8" width="2.7109375" customWidth="1"/>
    <col min="9" max="9" width="15" bestFit="1" customWidth="1"/>
    <col min="10" max="13" width="5.5703125" bestFit="1" customWidth="1"/>
    <col min="14" max="24" width="15.7109375" customWidth="1"/>
    <col min="25" max="25" width="3.28515625" customWidth="1"/>
    <col min="26" max="26" width="16.85546875" style="84" customWidth="1"/>
    <col min="27" max="27" width="24.85546875" bestFit="1" customWidth="1"/>
    <col min="28" max="30" width="15.7109375" customWidth="1"/>
    <col min="31" max="31" width="15.85546875" customWidth="1"/>
  </cols>
  <sheetData>
    <row r="1" spans="1:33" ht="43.15" customHeight="1" thickBot="1" x14ac:dyDescent="0.3">
      <c r="A1" s="56" t="s">
        <v>29</v>
      </c>
      <c r="B1" s="56" t="s">
        <v>36</v>
      </c>
      <c r="C1" s="21" t="s">
        <v>31</v>
      </c>
      <c r="D1" s="51" t="s">
        <v>32</v>
      </c>
      <c r="E1" s="51" t="s">
        <v>33</v>
      </c>
      <c r="F1" s="50" t="str">
        <f>"Dates pour l'année "&amp;YEAR(F2)</f>
        <v>Dates pour l'année 2020</v>
      </c>
      <c r="G1" s="22" t="s">
        <v>30</v>
      </c>
      <c r="I1" s="45" t="s">
        <v>0</v>
      </c>
      <c r="J1" s="20" t="s">
        <v>1</v>
      </c>
      <c r="K1" s="20" t="s">
        <v>2</v>
      </c>
      <c r="L1" s="20" t="s">
        <v>1</v>
      </c>
      <c r="M1" s="20" t="s">
        <v>2</v>
      </c>
      <c r="N1" s="46" t="s">
        <v>22</v>
      </c>
      <c r="O1" s="21" t="s">
        <v>18</v>
      </c>
      <c r="P1" s="22" t="str">
        <f>O1&amp;" (en décimal)"</f>
        <v>Durée journée sans pause (en décimal)</v>
      </c>
      <c r="Q1" s="21" t="s">
        <v>19</v>
      </c>
      <c r="R1" s="22" t="str">
        <f>Q1&amp; " (en décimal)"</f>
        <v>Temp de pause (en décimal)</v>
      </c>
      <c r="S1" s="35" t="s">
        <v>20</v>
      </c>
      <c r="T1" s="22" t="str">
        <f>S1&amp; " (en décimal)"</f>
        <v>Temp de pause corigé (en décimal)</v>
      </c>
      <c r="U1" s="21" t="s">
        <v>21</v>
      </c>
      <c r="V1" s="22" t="str">
        <f>U1 &amp;" (en décimal)"</f>
        <v>Temp travaillé (en décimal)</v>
      </c>
      <c r="W1" s="21" t="s">
        <v>23</v>
      </c>
      <c r="X1" s="22" t="str">
        <f>W1&amp;" (en décimal)"</f>
        <v>Heure supplémentaires (en décimal)</v>
      </c>
      <c r="Y1" s="85" t="s">
        <v>39</v>
      </c>
      <c r="Z1" s="86" t="str">
        <f>"Total heures Sup"&amp;CHAR(10)&amp;TEXT(SUM(Z2:Z34),"hh:mm")</f>
        <v>Total heures Sup
13:25</v>
      </c>
      <c r="AA1" t="s">
        <v>12</v>
      </c>
      <c r="AB1" s="4">
        <v>3.125E-2</v>
      </c>
      <c r="AC1" s="24">
        <f>AB1*24</f>
        <v>0.75</v>
      </c>
    </row>
    <row r="2" spans="1:33" x14ac:dyDescent="0.25">
      <c r="A2" s="55">
        <v>43831</v>
      </c>
      <c r="B2" t="s">
        <v>37</v>
      </c>
      <c r="C2" s="58">
        <f t="shared" ref="C2:C23" si="0">IF(G2="JOUR OUVRE",1,0)</f>
        <v>0</v>
      </c>
      <c r="D2" s="59">
        <f>IF(C2=1,SUM(C$2:C2),0)</f>
        <v>0</v>
      </c>
      <c r="E2" s="59">
        <f>IF(COUNTIF(D2:D367,1)=1,1,"")</f>
        <v>1</v>
      </c>
      <c r="F2" s="60">
        <v>43831</v>
      </c>
      <c r="G2" s="61" t="str">
        <f t="shared" ref="G2:G65" si="1">IF(F2="","",IF(NETWORKDAYS.INTL(F2,F2,1,A$2:A$45)&gt;0,"JOUR OUVRE","JOUR NON OUVRE"))</f>
        <v>JOUR NON OUVRE</v>
      </c>
      <c r="I2" s="30">
        <f>IF(E2="","",VLOOKUP(E2,D2:F367,3,FALSE))</f>
        <v>43832</v>
      </c>
      <c r="J2" s="63">
        <v>0.34861111111111115</v>
      </c>
      <c r="K2" s="63">
        <v>0.50624999999999998</v>
      </c>
      <c r="L2" s="63">
        <v>0.53541666666666665</v>
      </c>
      <c r="M2" s="65">
        <v>0.76041666666666663</v>
      </c>
      <c r="N2" s="31"/>
      <c r="O2" s="17">
        <f>IFERROR(IF(OR(I2="",J2="",K2="",L2="",M2=""),"",M2-J2),0)</f>
        <v>0.41180555555555548</v>
      </c>
      <c r="P2" s="18">
        <f>IF(O2="","",O2*24)</f>
        <v>9.8833333333333311</v>
      </c>
      <c r="Q2" s="32">
        <f>IF(O2="","",L2-K2)</f>
        <v>2.9166666666666674E-2</v>
      </c>
      <c r="R2" s="18">
        <f>IF(O2="","",Q2*24)</f>
        <v>0.70000000000000018</v>
      </c>
      <c r="S2" s="32">
        <f t="shared" ref="S2:S23" si="2">IF(Q2&lt;AB$1,AB$1,Q2)</f>
        <v>3.125E-2</v>
      </c>
      <c r="T2" s="18">
        <f t="shared" ref="T2:T23" si="3">IF(R2&lt;AC$1,AC$1,R2)</f>
        <v>0.75</v>
      </c>
      <c r="U2" s="32">
        <f>IF(O2="","",O2-S2)</f>
        <v>0.38055555555555548</v>
      </c>
      <c r="V2" s="18">
        <f>IF(O2="","",P2-T2)</f>
        <v>9.1333333333333311</v>
      </c>
      <c r="W2" s="33">
        <f>IF(O2="","",IF(U2&gt;AB$2,U2-AB$2,0))</f>
        <v>5.5555555555555469E-2</v>
      </c>
      <c r="X2" s="34">
        <f>IF(W2="","",W2*24)</f>
        <v>1.3333333333333313</v>
      </c>
      <c r="Y2" s="4">
        <f>M2-J2-MAX(0.75/24,L2-K2)-$AB$2</f>
        <v>5.5555555555555469E-2</v>
      </c>
      <c r="Z2" s="84">
        <v>5.5555555555555497E-2</v>
      </c>
      <c r="AA2" t="s">
        <v>13</v>
      </c>
      <c r="AB2" s="4">
        <v>0.32500000000000001</v>
      </c>
      <c r="AF2">
        <v>1</v>
      </c>
      <c r="AG2" s="14">
        <f>DATE(1990,AF2,1)</f>
        <v>32874</v>
      </c>
    </row>
    <row r="3" spans="1:33" ht="15" customHeight="1" thickBot="1" x14ac:dyDescent="0.3">
      <c r="A3" s="52">
        <v>43850</v>
      </c>
      <c r="B3" t="s">
        <v>35</v>
      </c>
      <c r="C3" s="57">
        <f t="shared" si="0"/>
        <v>1</v>
      </c>
      <c r="D3" s="13">
        <f>IF(C3=1,SUM(C$2:C3),0)</f>
        <v>1</v>
      </c>
      <c r="E3" s="13">
        <f t="shared" ref="E3:E23" si="4">IF(E2="","",IF(E2+1&lt;=MAX(D$2:D$367),E2+1,""))</f>
        <v>2</v>
      </c>
      <c r="F3" s="48">
        <f>IF(F2="","",IF(YEAR(F2+1)=YEAR(F2),F2+1,""))</f>
        <v>43832</v>
      </c>
      <c r="G3" s="29" t="str">
        <f t="shared" si="1"/>
        <v>JOUR OUVRE</v>
      </c>
      <c r="I3" s="27">
        <f t="shared" ref="I3:I23" si="5">IF(E3="","",VLOOKUP(E3,D3:F367,3,FALSE))</f>
        <v>43833</v>
      </c>
      <c r="J3" s="62">
        <v>0.3527777777777778</v>
      </c>
      <c r="K3" s="62">
        <v>0.50486111111111109</v>
      </c>
      <c r="L3" s="62">
        <v>0.53333333333333333</v>
      </c>
      <c r="M3" s="64">
        <v>0.78125</v>
      </c>
      <c r="N3" s="28"/>
      <c r="O3" s="15">
        <f t="shared" ref="O3:O23" si="6">IFERROR(IF(OR(I3="",J3="",K3="",L3="",M3=""),"",M3-J3),0)</f>
        <v>0.4284722222222222</v>
      </c>
      <c r="P3" s="16">
        <f t="shared" ref="P3:P23" si="7">IF(O3="","",O3*24)</f>
        <v>10.283333333333333</v>
      </c>
      <c r="Q3" s="23">
        <f t="shared" ref="Q3:Q23" si="8">IF(O3="","",L3-K3)</f>
        <v>2.8472222222222232E-2</v>
      </c>
      <c r="R3" s="16">
        <f t="shared" ref="R3:R23" si="9">IF(O3="","",Q3*24)</f>
        <v>0.68333333333333357</v>
      </c>
      <c r="S3" s="23">
        <f t="shared" si="2"/>
        <v>3.125E-2</v>
      </c>
      <c r="T3" s="16">
        <f t="shared" si="3"/>
        <v>0.75</v>
      </c>
      <c r="U3" s="23">
        <f t="shared" ref="U3:U23" si="10">IF(O3="","",O3-S3)</f>
        <v>0.3972222222222222</v>
      </c>
      <c r="V3" s="16">
        <f t="shared" ref="V3:V23" si="11">IF(O3="","",P3-T3)</f>
        <v>9.5333333333333332</v>
      </c>
      <c r="W3" s="26">
        <f t="shared" ref="W3:W23" si="12">IF(O3="","",IF(U3&gt;AB$2,U3-AB$2,0))</f>
        <v>7.2222222222222188E-2</v>
      </c>
      <c r="X3" s="25">
        <f t="shared" ref="X3:X23" si="13">IF(W3="","",W3*24)</f>
        <v>1.7333333333333325</v>
      </c>
      <c r="Y3" s="4">
        <f t="shared" ref="Y3:Z20" si="14">M3-J3-MAX(0.75/24,L3-K3)-$AB$2</f>
        <v>7.2222222222222188E-2</v>
      </c>
      <c r="Z3" s="84">
        <v>7.2222222222222188E-2</v>
      </c>
      <c r="AF3">
        <v>2</v>
      </c>
      <c r="AG3" s="14">
        <f t="shared" ref="AG3:AG13" si="15">DATE(1990,AF3,1)</f>
        <v>32905</v>
      </c>
    </row>
    <row r="4" spans="1:33" ht="15" customHeight="1" thickBot="1" x14ac:dyDescent="0.3">
      <c r="A4" s="52">
        <v>43886</v>
      </c>
      <c r="B4" t="s">
        <v>35</v>
      </c>
      <c r="C4" s="57">
        <f t="shared" si="0"/>
        <v>1</v>
      </c>
      <c r="D4" s="13">
        <f>IF(C4=1,SUM(C$2:C4),0)</f>
        <v>2</v>
      </c>
      <c r="E4" s="13">
        <f t="shared" si="4"/>
        <v>3</v>
      </c>
      <c r="F4" s="48">
        <f t="shared" ref="F4:F83" si="16">IF(F3="","",IF(YEAR(F3+1)=YEAR(F3),F3+1,""))</f>
        <v>43833</v>
      </c>
      <c r="G4" s="29" t="str">
        <f t="shared" si="1"/>
        <v>JOUR OUVRE</v>
      </c>
      <c r="I4" s="27">
        <f t="shared" si="5"/>
        <v>43836</v>
      </c>
      <c r="J4" s="62">
        <v>0.375</v>
      </c>
      <c r="K4" s="62">
        <v>0.53125</v>
      </c>
      <c r="L4" s="62">
        <v>0.5625</v>
      </c>
      <c r="M4" s="64">
        <v>0.72916666666666663</v>
      </c>
      <c r="N4" s="28"/>
      <c r="O4" s="15">
        <f t="shared" si="6"/>
        <v>0.35416666666666663</v>
      </c>
      <c r="P4" s="16">
        <f t="shared" si="7"/>
        <v>8.5</v>
      </c>
      <c r="Q4" s="23">
        <f t="shared" si="8"/>
        <v>3.125E-2</v>
      </c>
      <c r="R4" s="16">
        <f t="shared" si="9"/>
        <v>0.75</v>
      </c>
      <c r="S4" s="23">
        <f t="shared" si="2"/>
        <v>3.125E-2</v>
      </c>
      <c r="T4" s="16">
        <f t="shared" si="3"/>
        <v>0.75</v>
      </c>
      <c r="U4" s="69">
        <f t="shared" si="10"/>
        <v>0.32291666666666663</v>
      </c>
      <c r="V4" s="16">
        <f t="shared" si="11"/>
        <v>7.75</v>
      </c>
      <c r="W4" s="26">
        <f t="shared" si="12"/>
        <v>0</v>
      </c>
      <c r="X4" s="25">
        <f t="shared" si="13"/>
        <v>0</v>
      </c>
      <c r="Y4" s="4">
        <f t="shared" si="14"/>
        <v>-2.0833333333333814E-3</v>
      </c>
      <c r="Z4" s="84">
        <v>-2.0833333333333814E-3</v>
      </c>
      <c r="AA4" s="79" t="s">
        <v>28</v>
      </c>
      <c r="AB4" s="80"/>
      <c r="AC4" s="38"/>
      <c r="AD4" s="38"/>
      <c r="AF4">
        <v>3</v>
      </c>
      <c r="AG4" s="14">
        <f t="shared" si="15"/>
        <v>32933</v>
      </c>
    </row>
    <row r="5" spans="1:33" ht="14.45" customHeight="1" x14ac:dyDescent="0.25">
      <c r="A5" s="52">
        <v>43934</v>
      </c>
      <c r="B5" t="s">
        <v>37</v>
      </c>
      <c r="C5" s="57">
        <f t="shared" si="0"/>
        <v>0</v>
      </c>
      <c r="D5" s="13">
        <f>IF(C5=1,SUM(C$2:C5),0)</f>
        <v>0</v>
      </c>
      <c r="E5" s="13">
        <f t="shared" si="4"/>
        <v>4</v>
      </c>
      <c r="F5" s="48">
        <f t="shared" si="16"/>
        <v>43834</v>
      </c>
      <c r="G5" s="29" t="str">
        <f t="shared" si="1"/>
        <v>JOUR NON OUVRE</v>
      </c>
      <c r="I5" s="27">
        <f t="shared" si="5"/>
        <v>43837</v>
      </c>
      <c r="J5" s="62">
        <v>0.3659722222222222</v>
      </c>
      <c r="K5" s="62">
        <v>0.50486111111111109</v>
      </c>
      <c r="L5" s="62">
        <v>0.52916666666666667</v>
      </c>
      <c r="M5" s="64">
        <v>0.75</v>
      </c>
      <c r="N5" s="28"/>
      <c r="O5" s="15">
        <f t="shared" si="6"/>
        <v>0.3840277777777778</v>
      </c>
      <c r="P5" s="16">
        <f t="shared" si="7"/>
        <v>9.2166666666666668</v>
      </c>
      <c r="Q5" s="23">
        <f t="shared" si="8"/>
        <v>2.430555555555558E-2</v>
      </c>
      <c r="R5" s="16">
        <f t="shared" si="9"/>
        <v>0.58333333333333393</v>
      </c>
      <c r="S5" s="23">
        <f t="shared" si="2"/>
        <v>3.125E-2</v>
      </c>
      <c r="T5" s="16">
        <f t="shared" si="3"/>
        <v>0.75</v>
      </c>
      <c r="U5" s="23">
        <f t="shared" si="10"/>
        <v>0.3527777777777778</v>
      </c>
      <c r="V5" s="16">
        <f t="shared" si="11"/>
        <v>8.4666666666666668</v>
      </c>
      <c r="W5" s="26">
        <f t="shared" si="12"/>
        <v>2.777777777777779E-2</v>
      </c>
      <c r="X5" s="25">
        <f t="shared" si="13"/>
        <v>0.66666666666666696</v>
      </c>
      <c r="Y5" s="4">
        <f t="shared" si="14"/>
        <v>2.777777777777779E-2</v>
      </c>
      <c r="Z5" s="84">
        <v>2.777777777777779E-2</v>
      </c>
      <c r="AA5" s="41" t="s">
        <v>25</v>
      </c>
      <c r="AB5" s="44" t="s">
        <v>34</v>
      </c>
      <c r="AC5" s="38"/>
      <c r="AD5" s="38"/>
      <c r="AF5">
        <v>4</v>
      </c>
      <c r="AG5" s="14">
        <f t="shared" si="15"/>
        <v>32964</v>
      </c>
    </row>
    <row r="6" spans="1:33" x14ac:dyDescent="0.25">
      <c r="A6" s="52">
        <v>43935</v>
      </c>
      <c r="B6" t="s">
        <v>38</v>
      </c>
      <c r="C6" s="57">
        <f t="shared" si="0"/>
        <v>0</v>
      </c>
      <c r="D6" s="13">
        <f>IF(C6=1,SUM(C$2:C6),0)</f>
        <v>0</v>
      </c>
      <c r="E6" s="13">
        <f t="shared" si="4"/>
        <v>5</v>
      </c>
      <c r="F6" s="48">
        <f t="shared" si="16"/>
        <v>43835</v>
      </c>
      <c r="G6" s="29" t="str">
        <f t="shared" si="1"/>
        <v>JOUR NON OUVRE</v>
      </c>
      <c r="I6" s="27">
        <f t="shared" si="5"/>
        <v>43838</v>
      </c>
      <c r="J6" s="62">
        <v>0.3520833333333333</v>
      </c>
      <c r="K6" s="62">
        <v>0.51527777777777783</v>
      </c>
      <c r="L6" s="62">
        <v>0.56388888888888888</v>
      </c>
      <c r="M6" s="64">
        <v>0.72916666666666663</v>
      </c>
      <c r="N6" s="28"/>
      <c r="O6" s="15">
        <f t="shared" si="6"/>
        <v>0.37708333333333333</v>
      </c>
      <c r="P6" s="16">
        <f t="shared" si="7"/>
        <v>9.0500000000000007</v>
      </c>
      <c r="Q6" s="23">
        <f t="shared" si="8"/>
        <v>4.8611111111111049E-2</v>
      </c>
      <c r="R6" s="16">
        <f t="shared" si="9"/>
        <v>1.1666666666666652</v>
      </c>
      <c r="S6" s="23">
        <f t="shared" si="2"/>
        <v>4.8611111111111049E-2</v>
      </c>
      <c r="T6" s="16">
        <f t="shared" si="3"/>
        <v>1.1666666666666652</v>
      </c>
      <c r="U6" s="23">
        <f t="shared" si="10"/>
        <v>0.32847222222222228</v>
      </c>
      <c r="V6" s="16">
        <f t="shared" si="11"/>
        <v>7.8833333333333355</v>
      </c>
      <c r="W6" s="26">
        <f t="shared" si="12"/>
        <v>3.4722222222222654E-3</v>
      </c>
      <c r="X6" s="25">
        <f t="shared" si="13"/>
        <v>8.333333333333437E-2</v>
      </c>
      <c r="Y6" s="4">
        <f t="shared" si="14"/>
        <v>3.4722222222222654E-3</v>
      </c>
      <c r="Z6" s="84">
        <v>3.4722222222222654E-3</v>
      </c>
      <c r="AA6" s="39" t="s">
        <v>14</v>
      </c>
      <c r="AB6" s="36">
        <v>2020</v>
      </c>
      <c r="AC6" s="38"/>
      <c r="AD6" s="38"/>
      <c r="AF6">
        <v>5</v>
      </c>
      <c r="AG6" s="14">
        <f t="shared" si="15"/>
        <v>32994</v>
      </c>
    </row>
    <row r="7" spans="1:33" ht="14.45" customHeight="1" x14ac:dyDescent="0.25">
      <c r="A7" s="52">
        <v>43936</v>
      </c>
      <c r="B7" t="s">
        <v>38</v>
      </c>
      <c r="C7" s="57">
        <f t="shared" si="0"/>
        <v>1</v>
      </c>
      <c r="D7" s="13">
        <f>IF(C7=1,SUM(C$2:C7),0)</f>
        <v>3</v>
      </c>
      <c r="E7" s="13">
        <f t="shared" si="4"/>
        <v>6</v>
      </c>
      <c r="F7" s="48">
        <f t="shared" si="16"/>
        <v>43836</v>
      </c>
      <c r="G7" s="29" t="str">
        <f t="shared" si="1"/>
        <v>JOUR OUVRE</v>
      </c>
      <c r="I7" s="27">
        <f t="shared" si="5"/>
        <v>43839</v>
      </c>
      <c r="J7" s="62">
        <v>0.36041666666666666</v>
      </c>
      <c r="K7" s="62">
        <v>0.50555555555555554</v>
      </c>
      <c r="L7" s="62">
        <v>0.53263888888888888</v>
      </c>
      <c r="M7" s="64">
        <v>0.77083333333333337</v>
      </c>
      <c r="N7" s="28"/>
      <c r="O7" s="15">
        <f t="shared" si="6"/>
        <v>0.41041666666666671</v>
      </c>
      <c r="P7" s="16">
        <f t="shared" si="7"/>
        <v>9.8500000000000014</v>
      </c>
      <c r="Q7" s="23">
        <f t="shared" si="8"/>
        <v>2.7083333333333348E-2</v>
      </c>
      <c r="R7" s="16">
        <f t="shared" si="9"/>
        <v>0.65000000000000036</v>
      </c>
      <c r="S7" s="23">
        <f t="shared" si="2"/>
        <v>3.125E-2</v>
      </c>
      <c r="T7" s="16">
        <f t="shared" si="3"/>
        <v>0.75</v>
      </c>
      <c r="U7" s="23">
        <f t="shared" si="10"/>
        <v>0.37916666666666671</v>
      </c>
      <c r="V7" s="16">
        <f t="shared" si="11"/>
        <v>9.1000000000000014</v>
      </c>
      <c r="W7" s="26">
        <f t="shared" si="12"/>
        <v>5.4166666666666696E-2</v>
      </c>
      <c r="X7" s="25">
        <f t="shared" si="13"/>
        <v>1.3000000000000007</v>
      </c>
      <c r="Y7" s="4">
        <f t="shared" si="14"/>
        <v>5.4166666666666696E-2</v>
      </c>
      <c r="Z7" s="84">
        <v>5.4166666666666696E-2</v>
      </c>
      <c r="AA7" s="39" t="s">
        <v>15</v>
      </c>
      <c r="AB7" s="37">
        <v>32994</v>
      </c>
      <c r="AC7" s="38"/>
      <c r="AD7" s="38"/>
      <c r="AF7">
        <v>6</v>
      </c>
      <c r="AG7" s="14">
        <f t="shared" si="15"/>
        <v>33025</v>
      </c>
    </row>
    <row r="8" spans="1:33" ht="15" customHeight="1" thickBot="1" x14ac:dyDescent="0.3">
      <c r="A8" s="52">
        <v>43937</v>
      </c>
      <c r="B8" t="s">
        <v>38</v>
      </c>
      <c r="C8" s="57">
        <f t="shared" si="0"/>
        <v>1</v>
      </c>
      <c r="D8" s="13">
        <f>IF(C8=1,SUM(C$2:C8),0)</f>
        <v>4</v>
      </c>
      <c r="E8" s="13">
        <f t="shared" si="4"/>
        <v>7</v>
      </c>
      <c r="F8" s="48">
        <f t="shared" si="16"/>
        <v>43837</v>
      </c>
      <c r="G8" s="29" t="str">
        <f t="shared" si="1"/>
        <v>JOUR OUVRE</v>
      </c>
      <c r="I8" s="27">
        <f t="shared" si="5"/>
        <v>43840</v>
      </c>
      <c r="J8" s="62">
        <v>0.3520833333333333</v>
      </c>
      <c r="K8" s="62">
        <v>0.50347222222222221</v>
      </c>
      <c r="L8" s="62">
        <v>0.55208333333333337</v>
      </c>
      <c r="M8" s="64">
        <v>0.76736111111111116</v>
      </c>
      <c r="N8" s="28"/>
      <c r="O8" s="15">
        <f t="shared" si="6"/>
        <v>0.41527777777777786</v>
      </c>
      <c r="P8" s="16">
        <f t="shared" si="7"/>
        <v>9.9666666666666686</v>
      </c>
      <c r="Q8" s="23">
        <f t="shared" si="8"/>
        <v>4.861111111111116E-2</v>
      </c>
      <c r="R8" s="16">
        <f t="shared" si="9"/>
        <v>1.1666666666666679</v>
      </c>
      <c r="S8" s="23">
        <f t="shared" si="2"/>
        <v>4.861111111111116E-2</v>
      </c>
      <c r="T8" s="16">
        <f t="shared" si="3"/>
        <v>1.1666666666666679</v>
      </c>
      <c r="U8" s="23">
        <f t="shared" si="10"/>
        <v>0.3666666666666667</v>
      </c>
      <c r="V8" s="16">
        <f t="shared" si="11"/>
        <v>8.8000000000000007</v>
      </c>
      <c r="W8" s="26">
        <f t="shared" si="12"/>
        <v>4.1666666666666685E-2</v>
      </c>
      <c r="X8" s="25">
        <f t="shared" si="13"/>
        <v>1.0000000000000004</v>
      </c>
      <c r="Y8" s="4">
        <f t="shared" si="14"/>
        <v>4.1666666666666685E-2</v>
      </c>
      <c r="Z8" s="84">
        <v>4.1666666666666685E-2</v>
      </c>
      <c r="AA8" s="40" t="s">
        <v>24</v>
      </c>
      <c r="AB8" s="47">
        <v>15</v>
      </c>
      <c r="AC8" s="38"/>
      <c r="AD8" s="38"/>
      <c r="AF8">
        <v>7</v>
      </c>
      <c r="AG8" s="14">
        <f t="shared" si="15"/>
        <v>33055</v>
      </c>
    </row>
    <row r="9" spans="1:33" ht="15" customHeight="1" thickBot="1" x14ac:dyDescent="0.3">
      <c r="A9" s="52">
        <v>43938</v>
      </c>
      <c r="B9" t="s">
        <v>38</v>
      </c>
      <c r="C9" s="57">
        <f t="shared" si="0"/>
        <v>1</v>
      </c>
      <c r="D9" s="13">
        <f>IF(C9=1,SUM(C$2:C9),0)</f>
        <v>5</v>
      </c>
      <c r="E9" s="13">
        <f t="shared" si="4"/>
        <v>8</v>
      </c>
      <c r="F9" s="48">
        <f t="shared" si="16"/>
        <v>43838</v>
      </c>
      <c r="G9" s="29" t="str">
        <f t="shared" si="1"/>
        <v>JOUR OUVRE</v>
      </c>
      <c r="I9" s="27">
        <f t="shared" si="5"/>
        <v>43843</v>
      </c>
      <c r="J9" s="62">
        <v>0.36180555555555555</v>
      </c>
      <c r="K9" s="62">
        <v>0.50972222222222219</v>
      </c>
      <c r="L9" s="62">
        <v>0.55208333333333337</v>
      </c>
      <c r="M9" s="64">
        <v>0.74652777777777779</v>
      </c>
      <c r="N9" s="28"/>
      <c r="O9" s="15">
        <f t="shared" si="6"/>
        <v>0.38472222222222224</v>
      </c>
      <c r="P9" s="16">
        <f t="shared" si="7"/>
        <v>9.2333333333333343</v>
      </c>
      <c r="Q9" s="23">
        <f t="shared" si="8"/>
        <v>4.2361111111111183E-2</v>
      </c>
      <c r="R9" s="16">
        <f t="shared" si="9"/>
        <v>1.0166666666666684</v>
      </c>
      <c r="S9" s="23">
        <f t="shared" si="2"/>
        <v>4.2361111111111183E-2</v>
      </c>
      <c r="T9" s="16">
        <f t="shared" si="3"/>
        <v>1.0166666666666684</v>
      </c>
      <c r="U9" s="23">
        <f t="shared" si="10"/>
        <v>0.34236111111111106</v>
      </c>
      <c r="V9" s="16">
        <f t="shared" si="11"/>
        <v>8.216666666666665</v>
      </c>
      <c r="W9" s="26">
        <f t="shared" si="12"/>
        <v>1.7361111111111049E-2</v>
      </c>
      <c r="X9" s="25">
        <f t="shared" si="13"/>
        <v>0.41666666666666519</v>
      </c>
      <c r="Y9" s="4">
        <f t="shared" si="14"/>
        <v>1.7361111111111049E-2</v>
      </c>
      <c r="Z9" s="84">
        <v>1.7361111111111049E-2</v>
      </c>
      <c r="AA9" s="38"/>
      <c r="AB9" s="38"/>
      <c r="AC9" s="38"/>
      <c r="AD9" s="38"/>
      <c r="AF9">
        <v>8</v>
      </c>
      <c r="AG9" s="14">
        <f t="shared" si="15"/>
        <v>33086</v>
      </c>
    </row>
    <row r="10" spans="1:33" ht="15.75" thickBot="1" x14ac:dyDescent="0.3">
      <c r="A10" s="52">
        <v>43941</v>
      </c>
      <c r="B10" t="s">
        <v>38</v>
      </c>
      <c r="C10" s="57">
        <f t="shared" si="0"/>
        <v>1</v>
      </c>
      <c r="D10" s="13">
        <f>IF(C10=1,SUM(C$2:C10),0)</f>
        <v>6</v>
      </c>
      <c r="E10" s="13">
        <f t="shared" si="4"/>
        <v>9</v>
      </c>
      <c r="F10" s="48">
        <f t="shared" si="16"/>
        <v>43839</v>
      </c>
      <c r="G10" s="29" t="str">
        <f t="shared" si="1"/>
        <v>JOUR OUVRE</v>
      </c>
      <c r="I10" s="27">
        <f t="shared" si="5"/>
        <v>43844</v>
      </c>
      <c r="J10" s="62">
        <v>0.36041666666666666</v>
      </c>
      <c r="K10" s="62">
        <v>0.50555555555555554</v>
      </c>
      <c r="L10" s="62">
        <v>0.55208333333333337</v>
      </c>
      <c r="M10" s="64">
        <v>0.74652777777777779</v>
      </c>
      <c r="N10" s="28"/>
      <c r="O10" s="15">
        <f t="shared" si="6"/>
        <v>0.38611111111111113</v>
      </c>
      <c r="P10" s="16">
        <f t="shared" si="7"/>
        <v>9.2666666666666675</v>
      </c>
      <c r="Q10" s="23">
        <f t="shared" si="8"/>
        <v>4.6527777777777835E-2</v>
      </c>
      <c r="R10" s="16">
        <f t="shared" si="9"/>
        <v>1.116666666666668</v>
      </c>
      <c r="S10" s="23">
        <f t="shared" si="2"/>
        <v>4.6527777777777835E-2</v>
      </c>
      <c r="T10" s="16">
        <f t="shared" si="3"/>
        <v>1.116666666666668</v>
      </c>
      <c r="U10" s="23">
        <f t="shared" si="10"/>
        <v>0.33958333333333329</v>
      </c>
      <c r="V10" s="16">
        <f t="shared" si="11"/>
        <v>8.1499999999999986</v>
      </c>
      <c r="W10" s="26">
        <f t="shared" si="12"/>
        <v>1.4583333333333282E-2</v>
      </c>
      <c r="X10" s="25">
        <f t="shared" si="13"/>
        <v>0.34999999999999876</v>
      </c>
      <c r="Y10" s="4">
        <f t="shared" si="14"/>
        <v>1.4583333333333282E-2</v>
      </c>
      <c r="Z10" s="84">
        <v>1.4583333333333282E-2</v>
      </c>
      <c r="AA10" s="19" t="s">
        <v>26</v>
      </c>
      <c r="AB10" s="42">
        <f>IF(AB5="Année",DATE(AB6,1,1),IF(AB5="Mois",DATE(AB6,MONTH(AB7),1),IF(AB5="Jour",DATE(AB6,MONTH(AB7),AB8))))</f>
        <v>43831</v>
      </c>
      <c r="AC10" s="20" t="s">
        <v>17</v>
      </c>
      <c r="AD10" s="43">
        <f>IF(AB5="Année",EDATE(AB10,12)-1,IF(AB5="Mois",EDATE(AB10,1)-1,IF(AB5="Jour",AB10)))</f>
        <v>44196</v>
      </c>
      <c r="AF10">
        <v>9</v>
      </c>
      <c r="AG10" s="14">
        <f t="shared" si="15"/>
        <v>33117</v>
      </c>
    </row>
    <row r="11" spans="1:33" ht="14.45" customHeight="1" x14ac:dyDescent="0.25">
      <c r="A11" s="52">
        <v>43942</v>
      </c>
      <c r="B11" t="s">
        <v>38</v>
      </c>
      <c r="C11" s="57">
        <f t="shared" si="0"/>
        <v>1</v>
      </c>
      <c r="D11" s="13">
        <f>IF(C11=1,SUM(C$2:C11),0)</f>
        <v>7</v>
      </c>
      <c r="E11" s="13">
        <f t="shared" si="4"/>
        <v>10</v>
      </c>
      <c r="F11" s="48">
        <f t="shared" si="16"/>
        <v>43840</v>
      </c>
      <c r="G11" s="29" t="str">
        <f t="shared" si="1"/>
        <v>JOUR OUVRE</v>
      </c>
      <c r="I11" s="27">
        <f t="shared" si="5"/>
        <v>43845</v>
      </c>
      <c r="J11" s="62">
        <v>0.3611111111111111</v>
      </c>
      <c r="K11" s="62">
        <v>0.50555555555555554</v>
      </c>
      <c r="L11" s="62">
        <v>0.53611111111111109</v>
      </c>
      <c r="M11" s="64">
        <v>0.76041666666666663</v>
      </c>
      <c r="N11" s="28"/>
      <c r="O11" s="15">
        <f t="shared" si="6"/>
        <v>0.39930555555555552</v>
      </c>
      <c r="P11" s="16">
        <f t="shared" si="7"/>
        <v>9.5833333333333321</v>
      </c>
      <c r="Q11" s="23">
        <f t="shared" si="8"/>
        <v>3.0555555555555558E-2</v>
      </c>
      <c r="R11" s="16">
        <f t="shared" si="9"/>
        <v>0.73333333333333339</v>
      </c>
      <c r="S11" s="23">
        <f t="shared" si="2"/>
        <v>3.125E-2</v>
      </c>
      <c r="T11" s="16">
        <f t="shared" si="3"/>
        <v>0.75</v>
      </c>
      <c r="U11" s="23">
        <f t="shared" si="10"/>
        <v>0.36805555555555552</v>
      </c>
      <c r="V11" s="16">
        <f t="shared" si="11"/>
        <v>8.8333333333333321</v>
      </c>
      <c r="W11" s="26">
        <f t="shared" si="12"/>
        <v>4.3055555555555514E-2</v>
      </c>
      <c r="X11" s="25">
        <f t="shared" si="13"/>
        <v>1.0333333333333323</v>
      </c>
      <c r="Y11" s="4">
        <f t="shared" si="14"/>
        <v>4.3055555555555514E-2</v>
      </c>
      <c r="Z11" s="84">
        <v>4.3055555555555514E-2</v>
      </c>
      <c r="AA11" s="41" t="s">
        <v>16</v>
      </c>
      <c r="AB11" s="81">
        <f>SUMIFS(U:U,I:I,"&gt;="&amp;AB10,I:I,"&lt;="&amp;AD10)</f>
        <v>6.7340277777777766</v>
      </c>
      <c r="AC11" s="82"/>
      <c r="AD11" s="83"/>
      <c r="AF11">
        <v>10</v>
      </c>
      <c r="AG11" s="14">
        <f t="shared" si="15"/>
        <v>33147</v>
      </c>
    </row>
    <row r="12" spans="1:33" ht="15.75" thickBot="1" x14ac:dyDescent="0.3">
      <c r="A12" s="52">
        <v>43943</v>
      </c>
      <c r="B12" t="s">
        <v>38</v>
      </c>
      <c r="C12" s="57">
        <f t="shared" si="0"/>
        <v>0</v>
      </c>
      <c r="D12" s="13">
        <f>IF(C12=1,SUM(C$2:C12),0)</f>
        <v>0</v>
      </c>
      <c r="E12" s="13">
        <f t="shared" si="4"/>
        <v>11</v>
      </c>
      <c r="F12" s="48">
        <f t="shared" si="16"/>
        <v>43841</v>
      </c>
      <c r="G12" s="29" t="str">
        <f t="shared" si="1"/>
        <v>JOUR NON OUVRE</v>
      </c>
      <c r="I12" s="27">
        <f t="shared" si="5"/>
        <v>43846</v>
      </c>
      <c r="J12" s="62">
        <v>0.3611111111111111</v>
      </c>
      <c r="K12" s="62">
        <v>0.5083333333333333</v>
      </c>
      <c r="L12" s="62">
        <v>0.53402777777777777</v>
      </c>
      <c r="M12" s="64">
        <v>0.75694444444444453</v>
      </c>
      <c r="N12" s="28"/>
      <c r="O12" s="15">
        <f t="shared" si="6"/>
        <v>0.39583333333333343</v>
      </c>
      <c r="P12" s="16">
        <f t="shared" si="7"/>
        <v>9.5000000000000018</v>
      </c>
      <c r="Q12" s="23">
        <f t="shared" si="8"/>
        <v>2.5694444444444464E-2</v>
      </c>
      <c r="R12" s="16">
        <f t="shared" si="9"/>
        <v>0.61666666666666714</v>
      </c>
      <c r="S12" s="23">
        <f t="shared" si="2"/>
        <v>3.125E-2</v>
      </c>
      <c r="T12" s="16">
        <f t="shared" si="3"/>
        <v>0.75</v>
      </c>
      <c r="U12" s="23">
        <f t="shared" si="10"/>
        <v>0.36458333333333343</v>
      </c>
      <c r="V12" s="16">
        <f t="shared" si="11"/>
        <v>8.7500000000000018</v>
      </c>
      <c r="W12" s="26">
        <f t="shared" si="12"/>
        <v>3.9583333333333415E-2</v>
      </c>
      <c r="X12" s="25">
        <f t="shared" si="13"/>
        <v>0.95000000000000195</v>
      </c>
      <c r="Y12" s="4">
        <f t="shared" si="14"/>
        <v>3.9583333333333415E-2</v>
      </c>
      <c r="Z12" s="84">
        <v>3.9583333333333415E-2</v>
      </c>
      <c r="AA12" s="40" t="s">
        <v>27</v>
      </c>
      <c r="AB12" s="77">
        <f>SUMIFS(W:W,I:I,"&gt;="&amp;AB10,I:I,"&lt;="&amp;AD10)</f>
        <v>0.58611111111111092</v>
      </c>
      <c r="AC12" s="77"/>
      <c r="AD12" s="78"/>
      <c r="AF12">
        <v>11</v>
      </c>
      <c r="AG12" s="14">
        <f t="shared" si="15"/>
        <v>33178</v>
      </c>
    </row>
    <row r="13" spans="1:33" ht="14.45" customHeight="1" x14ac:dyDescent="0.25">
      <c r="A13" s="52">
        <v>43944</v>
      </c>
      <c r="B13" t="s">
        <v>38</v>
      </c>
      <c r="C13" s="57">
        <f t="shared" si="0"/>
        <v>0</v>
      </c>
      <c r="D13" s="13">
        <f>IF(C13=1,SUM(C$2:C13),0)</f>
        <v>0</v>
      </c>
      <c r="E13" s="13">
        <f t="shared" si="4"/>
        <v>12</v>
      </c>
      <c r="F13" s="48">
        <f t="shared" si="16"/>
        <v>43842</v>
      </c>
      <c r="G13" s="29" t="str">
        <f t="shared" si="1"/>
        <v>JOUR NON OUVRE</v>
      </c>
      <c r="I13" s="27">
        <f t="shared" si="5"/>
        <v>43847</v>
      </c>
      <c r="J13" s="62">
        <v>0.3611111111111111</v>
      </c>
      <c r="K13" s="62">
        <v>0.50694444444444442</v>
      </c>
      <c r="L13" s="62">
        <v>0.53749999999999998</v>
      </c>
      <c r="M13" s="64">
        <v>0.73958333333333337</v>
      </c>
      <c r="N13" s="28"/>
      <c r="O13" s="15">
        <f t="shared" si="6"/>
        <v>0.37847222222222227</v>
      </c>
      <c r="P13" s="16">
        <f t="shared" si="7"/>
        <v>9.0833333333333339</v>
      </c>
      <c r="Q13" s="23">
        <f t="shared" si="8"/>
        <v>3.0555555555555558E-2</v>
      </c>
      <c r="R13" s="16">
        <f t="shared" si="9"/>
        <v>0.73333333333333339</v>
      </c>
      <c r="S13" s="23">
        <f t="shared" si="2"/>
        <v>3.125E-2</v>
      </c>
      <c r="T13" s="16">
        <f t="shared" si="3"/>
        <v>0.75</v>
      </c>
      <c r="U13" s="23">
        <f t="shared" si="10"/>
        <v>0.34722222222222227</v>
      </c>
      <c r="V13" s="16">
        <f t="shared" si="11"/>
        <v>8.3333333333333339</v>
      </c>
      <c r="W13" s="26">
        <f t="shared" si="12"/>
        <v>2.2222222222222254E-2</v>
      </c>
      <c r="X13" s="25">
        <f t="shared" si="13"/>
        <v>0.5333333333333341</v>
      </c>
      <c r="Y13" s="4">
        <f t="shared" si="14"/>
        <v>2.2222222222222254E-2</v>
      </c>
      <c r="Z13" s="84">
        <v>2.2222222222222254E-2</v>
      </c>
      <c r="AF13">
        <v>12</v>
      </c>
      <c r="AG13" s="14">
        <f t="shared" si="15"/>
        <v>33208</v>
      </c>
    </row>
    <row r="14" spans="1:33" x14ac:dyDescent="0.25">
      <c r="A14" s="52">
        <v>43945</v>
      </c>
      <c r="B14" t="s">
        <v>38</v>
      </c>
      <c r="C14" s="57">
        <f t="shared" si="0"/>
        <v>1</v>
      </c>
      <c r="D14" s="13">
        <f>IF(C14=1,SUM(C$2:C14),0)</f>
        <v>8</v>
      </c>
      <c r="E14" s="13">
        <f t="shared" si="4"/>
        <v>13</v>
      </c>
      <c r="F14" s="48">
        <f t="shared" si="16"/>
        <v>43843</v>
      </c>
      <c r="G14" s="29" t="str">
        <f t="shared" si="1"/>
        <v>JOUR OUVRE</v>
      </c>
      <c r="I14" s="27">
        <f t="shared" si="5"/>
        <v>43851</v>
      </c>
      <c r="J14" s="66">
        <v>0.35972222222222222</v>
      </c>
      <c r="K14" s="66">
        <v>0.51458333333333328</v>
      </c>
      <c r="L14" s="66">
        <v>0.54722222222222217</v>
      </c>
      <c r="M14" s="67">
        <v>0.76388888888888884</v>
      </c>
      <c r="N14" s="29"/>
      <c r="O14" s="15">
        <f t="shared" si="6"/>
        <v>0.40416666666666662</v>
      </c>
      <c r="P14" s="16">
        <f t="shared" si="7"/>
        <v>9.6999999999999993</v>
      </c>
      <c r="Q14" s="23">
        <f t="shared" si="8"/>
        <v>3.2638888888888884E-2</v>
      </c>
      <c r="R14" s="16">
        <f t="shared" si="9"/>
        <v>0.78333333333333321</v>
      </c>
      <c r="S14" s="23">
        <f t="shared" si="2"/>
        <v>3.2638888888888884E-2</v>
      </c>
      <c r="T14" s="16">
        <f t="shared" si="3"/>
        <v>0.78333333333333321</v>
      </c>
      <c r="U14" s="23">
        <f t="shared" si="10"/>
        <v>0.37152777777777773</v>
      </c>
      <c r="V14" s="16">
        <f t="shared" si="11"/>
        <v>8.9166666666666661</v>
      </c>
      <c r="W14" s="26">
        <f t="shared" si="12"/>
        <v>4.6527777777777724E-2</v>
      </c>
      <c r="X14" s="25">
        <f t="shared" si="13"/>
        <v>1.1166666666666654</v>
      </c>
      <c r="Y14" s="4">
        <f t="shared" si="14"/>
        <v>4.6527777777777724E-2</v>
      </c>
      <c r="Z14" s="84">
        <v>4.6527777777777724E-2</v>
      </c>
    </row>
    <row r="15" spans="1:33" x14ac:dyDescent="0.25">
      <c r="A15" s="52">
        <v>43948</v>
      </c>
      <c r="B15" t="s">
        <v>38</v>
      </c>
      <c r="C15" s="57">
        <f t="shared" si="0"/>
        <v>1</v>
      </c>
      <c r="D15" s="13">
        <f>IF(C15=1,SUM(C$2:C15),0)</f>
        <v>9</v>
      </c>
      <c r="E15" s="13">
        <f t="shared" si="4"/>
        <v>14</v>
      </c>
      <c r="F15" s="48">
        <f t="shared" si="16"/>
        <v>43844</v>
      </c>
      <c r="G15" s="29" t="str">
        <f t="shared" si="1"/>
        <v>JOUR OUVRE</v>
      </c>
      <c r="I15" s="27">
        <f t="shared" si="5"/>
        <v>43852</v>
      </c>
      <c r="J15" s="66">
        <v>0.3527777777777778</v>
      </c>
      <c r="K15" s="66">
        <v>0.50416666666666665</v>
      </c>
      <c r="L15" s="66">
        <v>0.53402777777777777</v>
      </c>
      <c r="M15" s="67">
        <v>0.76180555555555562</v>
      </c>
      <c r="N15" s="28"/>
      <c r="O15" s="15">
        <f t="shared" si="6"/>
        <v>0.40902777777777782</v>
      </c>
      <c r="P15" s="16">
        <f t="shared" si="7"/>
        <v>9.8166666666666682</v>
      </c>
      <c r="Q15" s="23">
        <f t="shared" si="8"/>
        <v>2.9861111111111116E-2</v>
      </c>
      <c r="R15" s="16">
        <f t="shared" si="9"/>
        <v>0.71666666666666679</v>
      </c>
      <c r="S15" s="23">
        <f t="shared" si="2"/>
        <v>3.125E-2</v>
      </c>
      <c r="T15" s="16">
        <f t="shared" si="3"/>
        <v>0.75</v>
      </c>
      <c r="U15" s="23">
        <f t="shared" si="10"/>
        <v>0.37777777777777782</v>
      </c>
      <c r="V15" s="16">
        <f t="shared" si="11"/>
        <v>9.0666666666666682</v>
      </c>
      <c r="W15" s="26">
        <f t="shared" si="12"/>
        <v>5.2777777777777812E-2</v>
      </c>
      <c r="X15" s="25">
        <f t="shared" si="13"/>
        <v>1.2666666666666675</v>
      </c>
      <c r="Y15" s="4">
        <f t="shared" si="14"/>
        <v>5.2777777777777812E-2</v>
      </c>
      <c r="Z15" s="84">
        <v>5.2777777777777812E-2</v>
      </c>
    </row>
    <row r="16" spans="1:33" ht="14.45" customHeight="1" x14ac:dyDescent="0.25">
      <c r="A16" s="52">
        <v>43949</v>
      </c>
      <c r="B16" t="s">
        <v>38</v>
      </c>
      <c r="C16" s="57">
        <f t="shared" si="0"/>
        <v>1</v>
      </c>
      <c r="D16" s="13">
        <f>IF(C16=1,SUM(C$2:C16),0)</f>
        <v>10</v>
      </c>
      <c r="E16" s="13">
        <f t="shared" si="4"/>
        <v>15</v>
      </c>
      <c r="F16" s="48">
        <f t="shared" si="16"/>
        <v>43845</v>
      </c>
      <c r="G16" s="29" t="str">
        <f t="shared" si="1"/>
        <v>JOUR OUVRE</v>
      </c>
      <c r="I16" s="27">
        <f t="shared" si="5"/>
        <v>43853</v>
      </c>
      <c r="J16" s="66">
        <v>0.3444444444444445</v>
      </c>
      <c r="K16" s="66">
        <v>0.51597222222222217</v>
      </c>
      <c r="L16" s="66">
        <v>0.55208333333333337</v>
      </c>
      <c r="M16" s="67">
        <v>0.73958333333333337</v>
      </c>
      <c r="N16" s="28"/>
      <c r="O16" s="15">
        <f t="shared" si="6"/>
        <v>0.39513888888888887</v>
      </c>
      <c r="P16" s="16">
        <f t="shared" si="7"/>
        <v>9.4833333333333325</v>
      </c>
      <c r="Q16" s="23">
        <f t="shared" si="8"/>
        <v>3.6111111111111205E-2</v>
      </c>
      <c r="R16" s="16">
        <f t="shared" si="9"/>
        <v>0.86666666666666892</v>
      </c>
      <c r="S16" s="23">
        <f t="shared" si="2"/>
        <v>3.6111111111111205E-2</v>
      </c>
      <c r="T16" s="16">
        <f t="shared" si="3"/>
        <v>0.86666666666666892</v>
      </c>
      <c r="U16" s="23">
        <f t="shared" si="10"/>
        <v>0.35902777777777767</v>
      </c>
      <c r="V16" s="16">
        <f t="shared" si="11"/>
        <v>8.6166666666666636</v>
      </c>
      <c r="W16" s="26">
        <f t="shared" si="12"/>
        <v>3.4027777777777657E-2</v>
      </c>
      <c r="X16" s="25">
        <f t="shared" si="13"/>
        <v>0.81666666666666377</v>
      </c>
      <c r="Y16" s="4">
        <f t="shared" si="14"/>
        <v>3.4027777777777657E-2</v>
      </c>
      <c r="Z16" s="84">
        <v>3.4027777777777657E-2</v>
      </c>
    </row>
    <row r="17" spans="1:26" ht="14.45" customHeight="1" x14ac:dyDescent="0.25">
      <c r="A17" s="52">
        <v>43950</v>
      </c>
      <c r="B17" t="s">
        <v>38</v>
      </c>
      <c r="C17" s="57">
        <f t="shared" si="0"/>
        <v>1</v>
      </c>
      <c r="D17" s="13">
        <f>IF(C17=1,SUM(C$2:C17),0)</f>
        <v>11</v>
      </c>
      <c r="E17" s="13">
        <f t="shared" si="4"/>
        <v>16</v>
      </c>
      <c r="F17" s="48">
        <f t="shared" si="16"/>
        <v>43846</v>
      </c>
      <c r="G17" s="29" t="str">
        <f t="shared" si="1"/>
        <v>JOUR OUVRE</v>
      </c>
      <c r="I17" s="27">
        <f t="shared" si="5"/>
        <v>43854</v>
      </c>
      <c r="J17" s="66">
        <v>0.3576388888888889</v>
      </c>
      <c r="K17" s="66">
        <v>0.51388888888888895</v>
      </c>
      <c r="L17" s="66">
        <v>0.54375000000000007</v>
      </c>
      <c r="M17" s="67">
        <v>0.69791666666666663</v>
      </c>
      <c r="N17" s="28"/>
      <c r="O17" s="15">
        <f t="shared" si="6"/>
        <v>0.34027777777777773</v>
      </c>
      <c r="P17" s="16">
        <f t="shared" si="7"/>
        <v>8.1666666666666661</v>
      </c>
      <c r="Q17" s="23">
        <f t="shared" si="8"/>
        <v>2.9861111111111116E-2</v>
      </c>
      <c r="R17" s="16">
        <f t="shared" si="9"/>
        <v>0.71666666666666679</v>
      </c>
      <c r="S17" s="23">
        <f t="shared" si="2"/>
        <v>3.125E-2</v>
      </c>
      <c r="T17" s="16">
        <f t="shared" si="3"/>
        <v>0.75</v>
      </c>
      <c r="U17" s="69">
        <f t="shared" si="10"/>
        <v>0.30902777777777773</v>
      </c>
      <c r="V17" s="16">
        <f t="shared" si="11"/>
        <v>7.4166666666666661</v>
      </c>
      <c r="W17" s="26">
        <f t="shared" si="12"/>
        <v>0</v>
      </c>
      <c r="X17" s="25">
        <f t="shared" si="13"/>
        <v>0</v>
      </c>
      <c r="Y17" s="4">
        <f t="shared" si="14"/>
        <v>-1.5972222222222276E-2</v>
      </c>
      <c r="Z17" s="84">
        <v>-1.5972222222222276E-2</v>
      </c>
    </row>
    <row r="18" spans="1:26" ht="14.45" customHeight="1" x14ac:dyDescent="0.25">
      <c r="A18" s="52">
        <v>43951</v>
      </c>
      <c r="B18" t="s">
        <v>38</v>
      </c>
      <c r="C18" s="57">
        <f t="shared" si="0"/>
        <v>1</v>
      </c>
      <c r="D18" s="13">
        <f>IF(C18=1,SUM(C$2:C18),0)</f>
        <v>12</v>
      </c>
      <c r="E18" s="13">
        <f t="shared" si="4"/>
        <v>17</v>
      </c>
      <c r="F18" s="48">
        <f t="shared" si="16"/>
        <v>43847</v>
      </c>
      <c r="G18" s="29" t="str">
        <f t="shared" si="1"/>
        <v>JOUR OUVRE</v>
      </c>
      <c r="I18" s="27">
        <f t="shared" si="5"/>
        <v>43857</v>
      </c>
      <c r="J18" s="66">
        <v>0.36944444444444446</v>
      </c>
      <c r="K18" s="66">
        <v>0.52083333333333337</v>
      </c>
      <c r="L18" s="66">
        <v>0.55902777777777779</v>
      </c>
      <c r="M18" s="67">
        <v>0.77430555555555547</v>
      </c>
      <c r="N18" s="28"/>
      <c r="O18" s="15">
        <f t="shared" si="6"/>
        <v>0.40486111111111101</v>
      </c>
      <c r="P18" s="16">
        <f t="shared" si="7"/>
        <v>9.716666666666665</v>
      </c>
      <c r="Q18" s="23">
        <f t="shared" si="8"/>
        <v>3.819444444444442E-2</v>
      </c>
      <c r="R18" s="16">
        <f t="shared" si="9"/>
        <v>0.91666666666666607</v>
      </c>
      <c r="S18" s="23">
        <f t="shared" si="2"/>
        <v>3.819444444444442E-2</v>
      </c>
      <c r="T18" s="16">
        <f t="shared" si="3"/>
        <v>0.91666666666666607</v>
      </c>
      <c r="U18" s="23">
        <f t="shared" si="10"/>
        <v>0.36666666666666659</v>
      </c>
      <c r="V18" s="16">
        <f t="shared" si="11"/>
        <v>8.7999999999999989</v>
      </c>
      <c r="W18" s="26">
        <f t="shared" si="12"/>
        <v>4.1666666666666574E-2</v>
      </c>
      <c r="X18" s="25">
        <f t="shared" si="13"/>
        <v>0.99999999999999778</v>
      </c>
      <c r="Y18" s="4">
        <f t="shared" si="14"/>
        <v>4.1666666666666574E-2</v>
      </c>
      <c r="Z18" s="84">
        <v>4.1666666666666574E-2</v>
      </c>
    </row>
    <row r="19" spans="1:26" ht="14.45" customHeight="1" x14ac:dyDescent="0.25">
      <c r="A19" s="52">
        <v>43952</v>
      </c>
      <c r="B19" t="s">
        <v>37</v>
      </c>
      <c r="C19" s="57">
        <f t="shared" si="0"/>
        <v>0</v>
      </c>
      <c r="D19" s="13">
        <f>IF(C19=1,SUM(C$2:C19),0)</f>
        <v>0</v>
      </c>
      <c r="E19" s="13">
        <f t="shared" si="4"/>
        <v>18</v>
      </c>
      <c r="F19" s="48">
        <f t="shared" si="16"/>
        <v>43848</v>
      </c>
      <c r="G19" s="29" t="str">
        <f t="shared" si="1"/>
        <v>JOUR NON OUVRE</v>
      </c>
      <c r="I19" s="27">
        <f t="shared" si="5"/>
        <v>43858</v>
      </c>
      <c r="J19" s="66">
        <v>0.37847222222222227</v>
      </c>
      <c r="K19" s="66">
        <v>0.5180555555555556</v>
      </c>
      <c r="L19" s="66">
        <v>0.55208333333333337</v>
      </c>
      <c r="M19" s="67">
        <v>0.75694444444444453</v>
      </c>
      <c r="N19" s="28"/>
      <c r="O19" s="15">
        <f t="shared" si="6"/>
        <v>0.37847222222222227</v>
      </c>
      <c r="P19" s="16">
        <f t="shared" si="7"/>
        <v>9.0833333333333339</v>
      </c>
      <c r="Q19" s="23">
        <f t="shared" si="8"/>
        <v>3.4027777777777768E-2</v>
      </c>
      <c r="R19" s="16">
        <f t="shared" si="9"/>
        <v>0.81666666666666643</v>
      </c>
      <c r="S19" s="23">
        <f t="shared" si="2"/>
        <v>3.4027777777777768E-2</v>
      </c>
      <c r="T19" s="16">
        <f t="shared" si="3"/>
        <v>0.81666666666666643</v>
      </c>
      <c r="U19" s="23">
        <f t="shared" si="10"/>
        <v>0.3444444444444445</v>
      </c>
      <c r="V19" s="16">
        <f t="shared" si="11"/>
        <v>8.2666666666666675</v>
      </c>
      <c r="W19" s="26">
        <f t="shared" si="12"/>
        <v>1.9444444444444486E-2</v>
      </c>
      <c r="X19" s="25">
        <f t="shared" si="13"/>
        <v>0.46666666666666767</v>
      </c>
      <c r="Y19" s="4">
        <f t="shared" si="14"/>
        <v>1.9444444444444486E-2</v>
      </c>
      <c r="Z19" s="84">
        <v>1.9444444444444486E-2</v>
      </c>
    </row>
    <row r="20" spans="1:26" x14ac:dyDescent="0.25">
      <c r="A20" s="52">
        <v>43959</v>
      </c>
      <c r="B20" t="s">
        <v>37</v>
      </c>
      <c r="C20" s="57">
        <f t="shared" si="0"/>
        <v>0</v>
      </c>
      <c r="D20" s="13">
        <f>IF(C20=1,SUM(C$2:C20),0)</f>
        <v>0</v>
      </c>
      <c r="E20" s="13">
        <f t="shared" si="4"/>
        <v>19</v>
      </c>
      <c r="F20" s="48">
        <f t="shared" si="16"/>
        <v>43849</v>
      </c>
      <c r="G20" s="29" t="str">
        <f t="shared" si="1"/>
        <v>JOUR NON OUVRE</v>
      </c>
      <c r="I20" s="27">
        <f t="shared" si="5"/>
        <v>43859</v>
      </c>
      <c r="J20" s="12">
        <v>0.36249999999999999</v>
      </c>
      <c r="K20" s="66">
        <v>0.51180555555555551</v>
      </c>
      <c r="L20" s="66">
        <v>0.54861111111111105</v>
      </c>
      <c r="M20" s="66">
        <v>0.71527777777777779</v>
      </c>
      <c r="N20" s="29"/>
      <c r="O20" s="15">
        <f t="shared" si="6"/>
        <v>0.3527777777777778</v>
      </c>
      <c r="P20" s="16">
        <f t="shared" si="7"/>
        <v>8.4666666666666668</v>
      </c>
      <c r="Q20" s="23">
        <f t="shared" si="8"/>
        <v>3.6805555555555536E-2</v>
      </c>
      <c r="R20" s="16">
        <f t="shared" si="9"/>
        <v>0.88333333333333286</v>
      </c>
      <c r="S20" s="23">
        <f t="shared" si="2"/>
        <v>3.6805555555555536E-2</v>
      </c>
      <c r="T20" s="16">
        <f t="shared" si="3"/>
        <v>0.88333333333333286</v>
      </c>
      <c r="U20" s="69">
        <f t="shared" si="10"/>
        <v>0.31597222222222227</v>
      </c>
      <c r="V20" s="16">
        <f t="shared" si="11"/>
        <v>7.5833333333333339</v>
      </c>
      <c r="W20" s="26">
        <f t="shared" si="12"/>
        <v>0</v>
      </c>
      <c r="X20" s="25">
        <f t="shared" si="13"/>
        <v>0</v>
      </c>
      <c r="Y20" s="4">
        <f t="shared" si="14"/>
        <v>-9.0277777777777457E-3</v>
      </c>
      <c r="Z20" s="84">
        <v>-9.0277777777777457E-3</v>
      </c>
    </row>
    <row r="21" spans="1:26" x14ac:dyDescent="0.25">
      <c r="A21" s="52">
        <v>43972</v>
      </c>
      <c r="B21" t="s">
        <v>37</v>
      </c>
      <c r="C21" s="57">
        <f t="shared" si="0"/>
        <v>0</v>
      </c>
      <c r="D21" s="13">
        <f>IF(C21=1,SUM(C$2:C21),0)</f>
        <v>0</v>
      </c>
      <c r="E21" s="13">
        <f t="shared" si="4"/>
        <v>20</v>
      </c>
      <c r="F21" s="48">
        <f t="shared" si="16"/>
        <v>43850</v>
      </c>
      <c r="G21" s="29" t="str">
        <f t="shared" si="1"/>
        <v>JOUR NON OUVRE</v>
      </c>
      <c r="I21" s="27">
        <f t="shared" si="5"/>
        <v>43860</v>
      </c>
      <c r="J21" s="13"/>
      <c r="K21" s="13"/>
      <c r="L21" s="13"/>
      <c r="M21" s="13"/>
      <c r="N21" s="29"/>
      <c r="O21" s="15" t="str">
        <f t="shared" si="6"/>
        <v/>
      </c>
      <c r="P21" s="16" t="str">
        <f t="shared" si="7"/>
        <v/>
      </c>
      <c r="Q21" s="23" t="str">
        <f t="shared" si="8"/>
        <v/>
      </c>
      <c r="R21" s="16" t="str">
        <f t="shared" si="9"/>
        <v/>
      </c>
      <c r="S21" s="23" t="str">
        <f t="shared" si="2"/>
        <v/>
      </c>
      <c r="T21" s="16" t="str">
        <f t="shared" si="3"/>
        <v/>
      </c>
      <c r="U21" s="23" t="str">
        <f t="shared" si="10"/>
        <v/>
      </c>
      <c r="V21" s="16" t="str">
        <f t="shared" si="11"/>
        <v/>
      </c>
      <c r="W21" s="26" t="str">
        <f t="shared" si="12"/>
        <v/>
      </c>
      <c r="X21" s="25" t="str">
        <f t="shared" si="13"/>
        <v/>
      </c>
    </row>
    <row r="22" spans="1:26" x14ac:dyDescent="0.25">
      <c r="A22" s="52">
        <v>43983</v>
      </c>
      <c r="B22" t="s">
        <v>37</v>
      </c>
      <c r="C22" s="57">
        <f t="shared" si="0"/>
        <v>1</v>
      </c>
      <c r="D22" s="13">
        <f>IF(C22=1,SUM(C$2:C22),0)</f>
        <v>13</v>
      </c>
      <c r="E22" s="13">
        <f t="shared" si="4"/>
        <v>21</v>
      </c>
      <c r="F22" s="48">
        <f t="shared" si="16"/>
        <v>43851</v>
      </c>
      <c r="G22" s="29" t="str">
        <f t="shared" si="1"/>
        <v>JOUR OUVRE</v>
      </c>
      <c r="I22" s="27">
        <f t="shared" si="5"/>
        <v>43861</v>
      </c>
      <c r="J22" s="13"/>
      <c r="K22" s="13"/>
      <c r="L22" s="13"/>
      <c r="M22" s="13"/>
      <c r="N22" s="29"/>
      <c r="O22" s="15" t="str">
        <f t="shared" si="6"/>
        <v/>
      </c>
      <c r="P22" s="16" t="str">
        <f t="shared" si="7"/>
        <v/>
      </c>
      <c r="Q22" s="23" t="str">
        <f t="shared" si="8"/>
        <v/>
      </c>
      <c r="R22" s="16" t="str">
        <f t="shared" si="9"/>
        <v/>
      </c>
      <c r="S22" s="23" t="str">
        <f t="shared" si="2"/>
        <v/>
      </c>
      <c r="T22" s="16" t="str">
        <f t="shared" si="3"/>
        <v/>
      </c>
      <c r="U22" s="23" t="str">
        <f t="shared" si="10"/>
        <v/>
      </c>
      <c r="V22" s="16" t="str">
        <f t="shared" si="11"/>
        <v/>
      </c>
      <c r="W22" s="26" t="str">
        <f t="shared" si="12"/>
        <v/>
      </c>
      <c r="X22" s="25" t="str">
        <f t="shared" si="13"/>
        <v/>
      </c>
    </row>
    <row r="23" spans="1:26" x14ac:dyDescent="0.25">
      <c r="A23" s="52">
        <v>44026</v>
      </c>
      <c r="B23" t="s">
        <v>37</v>
      </c>
      <c r="C23" s="57">
        <f t="shared" si="0"/>
        <v>1</v>
      </c>
      <c r="D23" s="13">
        <f>IF(C23=1,SUM(C$2:C23),0)</f>
        <v>14</v>
      </c>
      <c r="E23" s="13">
        <f t="shared" si="4"/>
        <v>22</v>
      </c>
      <c r="F23" s="48">
        <f t="shared" si="16"/>
        <v>43852</v>
      </c>
      <c r="G23" s="29" t="str">
        <f t="shared" si="1"/>
        <v>JOUR OUVRE</v>
      </c>
      <c r="I23" s="27">
        <f t="shared" si="5"/>
        <v>43864</v>
      </c>
      <c r="J23" s="13"/>
      <c r="K23" s="13"/>
      <c r="L23" s="13"/>
      <c r="M23" s="13"/>
      <c r="N23" s="29"/>
      <c r="O23" s="15" t="str">
        <f t="shared" si="6"/>
        <v/>
      </c>
      <c r="P23" s="16" t="str">
        <f t="shared" si="7"/>
        <v/>
      </c>
      <c r="Q23" s="23" t="str">
        <f t="shared" si="8"/>
        <v/>
      </c>
      <c r="R23" s="16" t="str">
        <f t="shared" si="9"/>
        <v/>
      </c>
      <c r="S23" s="23" t="str">
        <f t="shared" si="2"/>
        <v/>
      </c>
      <c r="T23" s="16" t="str">
        <f t="shared" si="3"/>
        <v/>
      </c>
      <c r="U23" s="23" t="str">
        <f t="shared" si="10"/>
        <v/>
      </c>
      <c r="V23" s="16" t="str">
        <f t="shared" si="11"/>
        <v/>
      </c>
      <c r="W23" s="26" t="str">
        <f t="shared" si="12"/>
        <v/>
      </c>
      <c r="X23" s="25" t="str">
        <f t="shared" si="13"/>
        <v/>
      </c>
    </row>
    <row r="24" spans="1:26" x14ac:dyDescent="0.25">
      <c r="A24" s="52">
        <v>44146</v>
      </c>
      <c r="B24" t="s">
        <v>37</v>
      </c>
      <c r="C24" s="57">
        <f t="shared" ref="C24:C35" si="17">IF(G24="JOUR OUVRE",1,0)</f>
        <v>1</v>
      </c>
      <c r="D24" s="13">
        <f>IF(C24=1,SUM(C$2:C24),0)</f>
        <v>15</v>
      </c>
      <c r="E24" s="13">
        <f t="shared" ref="E24:E35" si="18">IF(E23="","",IF(E23+1&lt;=MAX(D$2:D$367),E23+1,""))</f>
        <v>23</v>
      </c>
      <c r="F24" s="48">
        <f t="shared" si="16"/>
        <v>43853</v>
      </c>
      <c r="G24" s="29" t="str">
        <f t="shared" si="1"/>
        <v>JOUR OUVRE</v>
      </c>
      <c r="I24" s="27">
        <f t="shared" ref="I24:I31" si="19">IF(E24="","",VLOOKUP(E24,D24:F388,3,FALSE))</f>
        <v>43865</v>
      </c>
      <c r="J24" s="13"/>
      <c r="K24" s="13"/>
      <c r="L24" s="13"/>
      <c r="M24" s="13"/>
      <c r="N24" s="29"/>
      <c r="O24" s="15"/>
      <c r="P24" s="16"/>
      <c r="Q24" s="23"/>
      <c r="R24" s="16"/>
      <c r="S24" s="23"/>
      <c r="T24" s="16"/>
      <c r="U24" s="23"/>
      <c r="V24" s="16"/>
      <c r="W24" s="26"/>
      <c r="X24" s="25"/>
    </row>
    <row r="25" spans="1:26" x14ac:dyDescent="0.25">
      <c r="A25" s="52">
        <v>44190</v>
      </c>
      <c r="B25" t="s">
        <v>37</v>
      </c>
      <c r="C25" s="57">
        <f t="shared" si="17"/>
        <v>1</v>
      </c>
      <c r="D25" s="13">
        <f>IF(C25=1,SUM(C$2:C25),0)</f>
        <v>16</v>
      </c>
      <c r="E25" s="13">
        <f t="shared" si="18"/>
        <v>24</v>
      </c>
      <c r="F25" s="48">
        <f t="shared" si="16"/>
        <v>43854</v>
      </c>
      <c r="G25" s="29" t="str">
        <f t="shared" si="1"/>
        <v>JOUR OUVRE</v>
      </c>
      <c r="I25" s="27">
        <f t="shared" si="19"/>
        <v>43866</v>
      </c>
      <c r="J25" s="13"/>
      <c r="K25" s="13"/>
      <c r="L25" s="13"/>
      <c r="M25" s="13"/>
      <c r="N25" s="29"/>
      <c r="O25" s="15"/>
      <c r="P25" s="16"/>
      <c r="Q25" s="23"/>
      <c r="R25" s="16"/>
      <c r="S25" s="23"/>
      <c r="T25" s="16"/>
      <c r="U25" s="23"/>
      <c r="V25" s="16"/>
      <c r="W25" s="26"/>
      <c r="X25" s="25"/>
    </row>
    <row r="26" spans="1:26" x14ac:dyDescent="0.25">
      <c r="A26" s="53"/>
      <c r="C26" s="57">
        <f t="shared" si="17"/>
        <v>0</v>
      </c>
      <c r="D26" s="13">
        <f>IF(C26=1,SUM(C$2:C26),0)</f>
        <v>0</v>
      </c>
      <c r="E26" s="13">
        <f t="shared" si="18"/>
        <v>25</v>
      </c>
      <c r="F26" s="48">
        <f t="shared" si="16"/>
        <v>43855</v>
      </c>
      <c r="G26" s="29" t="str">
        <f t="shared" si="1"/>
        <v>JOUR NON OUVRE</v>
      </c>
      <c r="I26" s="27">
        <f t="shared" si="19"/>
        <v>43867</v>
      </c>
      <c r="J26" s="13"/>
      <c r="K26" s="13"/>
      <c r="L26" s="13"/>
      <c r="M26" s="13"/>
      <c r="N26" s="29"/>
      <c r="O26" s="15"/>
      <c r="P26" s="16"/>
      <c r="Q26" s="23"/>
      <c r="R26" s="16"/>
      <c r="S26" s="23"/>
      <c r="T26" s="16"/>
      <c r="U26" s="23"/>
      <c r="V26" s="16"/>
      <c r="W26" s="26"/>
      <c r="X26" s="25"/>
    </row>
    <row r="27" spans="1:26" x14ac:dyDescent="0.25">
      <c r="A27" s="53"/>
      <c r="C27" s="57">
        <f t="shared" si="17"/>
        <v>0</v>
      </c>
      <c r="D27" s="13">
        <f>IF(C27=1,SUM(C$2:C27),0)</f>
        <v>0</v>
      </c>
      <c r="E27" s="13">
        <f t="shared" si="18"/>
        <v>26</v>
      </c>
      <c r="F27" s="48">
        <f t="shared" si="16"/>
        <v>43856</v>
      </c>
      <c r="G27" s="29" t="str">
        <f t="shared" si="1"/>
        <v>JOUR NON OUVRE</v>
      </c>
      <c r="I27" s="27">
        <f t="shared" si="19"/>
        <v>43868</v>
      </c>
      <c r="J27" s="13"/>
      <c r="K27" s="13"/>
      <c r="L27" s="13"/>
      <c r="M27" s="13"/>
      <c r="N27" s="29"/>
      <c r="O27" s="15"/>
      <c r="P27" s="16"/>
      <c r="Q27" s="23"/>
      <c r="R27" s="16"/>
      <c r="S27" s="23"/>
      <c r="T27" s="16"/>
      <c r="U27" s="23"/>
      <c r="V27" s="16"/>
      <c r="W27" s="26"/>
      <c r="X27" s="25"/>
    </row>
    <row r="28" spans="1:26" x14ac:dyDescent="0.25">
      <c r="A28" s="53"/>
      <c r="C28" s="57">
        <f t="shared" si="17"/>
        <v>1</v>
      </c>
      <c r="D28" s="13">
        <f>IF(C28=1,SUM(C$2:C28),0)</f>
        <v>17</v>
      </c>
      <c r="E28" s="13">
        <f t="shared" si="18"/>
        <v>27</v>
      </c>
      <c r="F28" s="48">
        <f t="shared" si="16"/>
        <v>43857</v>
      </c>
      <c r="G28" s="29" t="str">
        <f t="shared" si="1"/>
        <v>JOUR OUVRE</v>
      </c>
      <c r="I28" s="27">
        <f t="shared" si="19"/>
        <v>43871</v>
      </c>
      <c r="J28" s="13"/>
      <c r="K28" s="13"/>
      <c r="L28" s="13"/>
      <c r="M28" s="13"/>
      <c r="N28" s="29"/>
      <c r="O28" s="15"/>
      <c r="P28" s="16"/>
      <c r="Q28" s="23"/>
      <c r="R28" s="16"/>
      <c r="S28" s="23"/>
      <c r="T28" s="16"/>
      <c r="U28" s="23"/>
      <c r="V28" s="16"/>
      <c r="W28" s="26"/>
      <c r="X28" s="25"/>
    </row>
    <row r="29" spans="1:26" x14ac:dyDescent="0.25">
      <c r="A29" s="53"/>
      <c r="C29" s="57">
        <f t="shared" si="17"/>
        <v>1</v>
      </c>
      <c r="D29" s="13">
        <f>IF(C29=1,SUM(C$2:C29),0)</f>
        <v>18</v>
      </c>
      <c r="E29" s="13">
        <f t="shared" si="18"/>
        <v>28</v>
      </c>
      <c r="F29" s="48">
        <f t="shared" si="16"/>
        <v>43858</v>
      </c>
      <c r="G29" s="29" t="str">
        <f t="shared" si="1"/>
        <v>JOUR OUVRE</v>
      </c>
      <c r="I29" s="27">
        <f t="shared" si="19"/>
        <v>43872</v>
      </c>
      <c r="J29" s="13"/>
      <c r="K29" s="13"/>
      <c r="L29" s="13"/>
      <c r="M29" s="13"/>
      <c r="N29" s="29"/>
      <c r="O29" s="15"/>
      <c r="P29" s="16"/>
      <c r="Q29" s="23"/>
      <c r="R29" s="16"/>
      <c r="S29" s="23"/>
      <c r="T29" s="16"/>
      <c r="U29" s="23"/>
      <c r="V29" s="16"/>
      <c r="W29" s="26"/>
      <c r="X29" s="25"/>
    </row>
    <row r="30" spans="1:26" x14ac:dyDescent="0.25">
      <c r="A30" s="53"/>
      <c r="C30" s="57">
        <f t="shared" si="17"/>
        <v>1</v>
      </c>
      <c r="D30" s="13">
        <f>IF(C30=1,SUM(C$2:C30),0)</f>
        <v>19</v>
      </c>
      <c r="E30" s="13">
        <f t="shared" si="18"/>
        <v>29</v>
      </c>
      <c r="F30" s="48">
        <f t="shared" si="16"/>
        <v>43859</v>
      </c>
      <c r="G30" s="29" t="str">
        <f t="shared" si="1"/>
        <v>JOUR OUVRE</v>
      </c>
      <c r="I30" s="27">
        <f t="shared" si="19"/>
        <v>43873</v>
      </c>
      <c r="J30" s="13"/>
      <c r="K30" s="13"/>
      <c r="L30" s="13"/>
      <c r="M30" s="13"/>
      <c r="N30" s="29"/>
      <c r="O30" s="15"/>
      <c r="P30" s="16"/>
      <c r="Q30" s="23"/>
      <c r="R30" s="16"/>
      <c r="S30" s="23"/>
      <c r="T30" s="16"/>
      <c r="U30" s="23"/>
      <c r="V30" s="16"/>
      <c r="W30" s="26"/>
      <c r="X30" s="25"/>
    </row>
    <row r="31" spans="1:26" x14ac:dyDescent="0.25">
      <c r="A31" s="53"/>
      <c r="C31" s="57">
        <f t="shared" si="17"/>
        <v>1</v>
      </c>
      <c r="D31" s="13">
        <f>IF(C31=1,SUM(C$2:C31),0)</f>
        <v>20</v>
      </c>
      <c r="E31" s="13">
        <f t="shared" si="18"/>
        <v>30</v>
      </c>
      <c r="F31" s="48">
        <f t="shared" si="16"/>
        <v>43860</v>
      </c>
      <c r="G31" s="29" t="str">
        <f t="shared" si="1"/>
        <v>JOUR OUVRE</v>
      </c>
      <c r="I31" s="27">
        <f t="shared" si="19"/>
        <v>43874</v>
      </c>
      <c r="J31" s="13"/>
      <c r="K31" s="13"/>
      <c r="L31" s="13"/>
      <c r="M31" s="13"/>
      <c r="N31" s="29"/>
      <c r="O31" s="15"/>
      <c r="P31" s="16"/>
      <c r="Q31" s="23"/>
      <c r="R31" s="16"/>
      <c r="S31" s="23"/>
      <c r="T31" s="16"/>
      <c r="U31" s="23"/>
      <c r="V31" s="16"/>
      <c r="W31" s="26"/>
      <c r="X31" s="25"/>
    </row>
    <row r="32" spans="1:26" x14ac:dyDescent="0.25">
      <c r="A32" s="53"/>
      <c r="C32" s="57">
        <f t="shared" si="17"/>
        <v>1</v>
      </c>
      <c r="D32" s="13">
        <f>IF(C32=1,SUM(C$2:C32),0)</f>
        <v>21</v>
      </c>
      <c r="E32" s="13">
        <f t="shared" si="18"/>
        <v>31</v>
      </c>
      <c r="F32" s="48">
        <f t="shared" si="16"/>
        <v>43861</v>
      </c>
      <c r="G32" s="29" t="str">
        <f t="shared" si="1"/>
        <v>JOUR OUVRE</v>
      </c>
      <c r="I32" s="27">
        <f t="shared" ref="I32:I43" si="20">IF(E32="","",VLOOKUP(E32,D32:F396,3,FALSE))</f>
        <v>43875</v>
      </c>
      <c r="J32" s="13"/>
      <c r="K32" s="13"/>
      <c r="L32" s="13"/>
      <c r="M32" s="13"/>
      <c r="N32" s="29"/>
      <c r="O32" s="15"/>
      <c r="P32" s="16"/>
      <c r="Q32" s="23"/>
      <c r="R32" s="16"/>
      <c r="S32" s="23"/>
      <c r="T32" s="16"/>
      <c r="U32" s="23"/>
      <c r="V32" s="16"/>
      <c r="W32" s="26"/>
      <c r="X32" s="25"/>
    </row>
    <row r="33" spans="1:24" x14ac:dyDescent="0.25">
      <c r="A33" s="53"/>
      <c r="C33" s="57">
        <f t="shared" si="17"/>
        <v>0</v>
      </c>
      <c r="D33" s="13">
        <f>IF(C33=1,SUM(C$2:C33),0)</f>
        <v>0</v>
      </c>
      <c r="E33" s="13">
        <f t="shared" si="18"/>
        <v>32</v>
      </c>
      <c r="F33" s="48">
        <f t="shared" si="16"/>
        <v>43862</v>
      </c>
      <c r="G33" s="29" t="str">
        <f t="shared" si="1"/>
        <v>JOUR NON OUVRE</v>
      </c>
      <c r="I33" s="27">
        <f t="shared" si="20"/>
        <v>43878</v>
      </c>
      <c r="J33" s="13"/>
      <c r="K33" s="13"/>
      <c r="L33" s="13"/>
      <c r="M33" s="13"/>
      <c r="N33" s="29"/>
      <c r="O33" s="15"/>
      <c r="P33" s="16"/>
      <c r="Q33" s="23"/>
      <c r="R33" s="16"/>
      <c r="S33" s="23"/>
      <c r="T33" s="16"/>
      <c r="U33" s="23"/>
      <c r="V33" s="16"/>
      <c r="W33" s="26"/>
      <c r="X33" s="25"/>
    </row>
    <row r="34" spans="1:24" x14ac:dyDescent="0.25">
      <c r="A34" s="53"/>
      <c r="C34" s="57">
        <f t="shared" si="17"/>
        <v>0</v>
      </c>
      <c r="D34" s="13">
        <f>IF(C34=1,SUM(C$2:C34),0)</f>
        <v>0</v>
      </c>
      <c r="E34" s="13">
        <f t="shared" si="18"/>
        <v>33</v>
      </c>
      <c r="F34" s="48">
        <f t="shared" si="16"/>
        <v>43863</v>
      </c>
      <c r="G34" s="29" t="str">
        <f t="shared" si="1"/>
        <v>JOUR NON OUVRE</v>
      </c>
      <c r="I34" s="27">
        <f t="shared" si="20"/>
        <v>43879</v>
      </c>
      <c r="J34" s="13"/>
      <c r="K34" s="13"/>
      <c r="L34" s="13"/>
      <c r="M34" s="13"/>
      <c r="N34" s="29"/>
      <c r="O34" s="15"/>
      <c r="P34" s="16"/>
      <c r="Q34" s="23"/>
      <c r="R34" s="16"/>
      <c r="S34" s="23"/>
      <c r="T34" s="16"/>
      <c r="U34" s="23"/>
      <c r="V34" s="16"/>
      <c r="W34" s="26"/>
      <c r="X34" s="25"/>
    </row>
    <row r="35" spans="1:24" x14ac:dyDescent="0.25">
      <c r="A35" s="53"/>
      <c r="C35" s="57">
        <f t="shared" si="17"/>
        <v>1</v>
      </c>
      <c r="D35" s="13">
        <f>IF(C35=1,SUM(C$2:C35),0)</f>
        <v>22</v>
      </c>
      <c r="E35" s="13">
        <f t="shared" si="18"/>
        <v>34</v>
      </c>
      <c r="F35" s="48">
        <f t="shared" si="16"/>
        <v>43864</v>
      </c>
      <c r="G35" s="29" t="str">
        <f t="shared" si="1"/>
        <v>JOUR OUVRE</v>
      </c>
      <c r="I35" s="27">
        <f t="shared" si="20"/>
        <v>43880</v>
      </c>
      <c r="J35" s="13"/>
      <c r="K35" s="13"/>
      <c r="L35" s="13"/>
      <c r="M35" s="13"/>
      <c r="N35" s="29"/>
      <c r="O35" s="15"/>
      <c r="P35" s="16"/>
      <c r="Q35" s="23"/>
      <c r="R35" s="16"/>
      <c r="S35" s="23"/>
      <c r="T35" s="16"/>
      <c r="U35" s="23"/>
      <c r="V35" s="16"/>
      <c r="W35" s="26"/>
      <c r="X35" s="25"/>
    </row>
    <row r="36" spans="1:24" x14ac:dyDescent="0.25">
      <c r="A36" s="53"/>
      <c r="C36" s="57">
        <f t="shared" ref="C36:C99" si="21">IF(G36="JOUR OUVRE",1,0)</f>
        <v>1</v>
      </c>
      <c r="D36" s="13">
        <f>IF(C36=1,SUM(C$2:C36),0)</f>
        <v>23</v>
      </c>
      <c r="E36" s="13">
        <f t="shared" ref="E36:E99" si="22">IF(E35="","",IF(E35+1&lt;=MAX(D$2:D$367),E35+1,""))</f>
        <v>35</v>
      </c>
      <c r="F36" s="48">
        <f t="shared" si="16"/>
        <v>43865</v>
      </c>
      <c r="G36" s="29" t="str">
        <f t="shared" si="1"/>
        <v>JOUR OUVRE</v>
      </c>
      <c r="I36" s="27">
        <f t="shared" si="20"/>
        <v>43881</v>
      </c>
      <c r="J36" s="13"/>
      <c r="K36" s="13"/>
      <c r="L36" s="13"/>
      <c r="M36" s="13"/>
      <c r="N36" s="29"/>
      <c r="O36" s="15"/>
      <c r="P36" s="16"/>
      <c r="Q36" s="23"/>
      <c r="R36" s="16"/>
      <c r="S36" s="23"/>
      <c r="T36" s="16"/>
      <c r="U36" s="23"/>
      <c r="V36" s="16"/>
      <c r="W36" s="26"/>
      <c r="X36" s="25"/>
    </row>
    <row r="37" spans="1:24" x14ac:dyDescent="0.25">
      <c r="A37" s="53"/>
      <c r="C37" s="57">
        <f t="shared" si="21"/>
        <v>1</v>
      </c>
      <c r="D37" s="13">
        <f>IF(C37=1,SUM(C$2:C37),0)</f>
        <v>24</v>
      </c>
      <c r="E37" s="13">
        <f t="shared" si="22"/>
        <v>36</v>
      </c>
      <c r="F37" s="48">
        <f t="shared" si="16"/>
        <v>43866</v>
      </c>
      <c r="G37" s="29" t="str">
        <f t="shared" si="1"/>
        <v>JOUR OUVRE</v>
      </c>
      <c r="I37" s="27">
        <f t="shared" si="20"/>
        <v>43882</v>
      </c>
      <c r="J37" s="13"/>
      <c r="K37" s="13"/>
      <c r="L37" s="13"/>
      <c r="M37" s="13"/>
      <c r="N37" s="29"/>
      <c r="O37" s="15"/>
      <c r="P37" s="16"/>
      <c r="Q37" s="23"/>
      <c r="R37" s="16"/>
      <c r="S37" s="23"/>
      <c r="T37" s="16"/>
      <c r="U37" s="23"/>
      <c r="V37" s="16"/>
      <c r="W37" s="26"/>
      <c r="X37" s="25"/>
    </row>
    <row r="38" spans="1:24" x14ac:dyDescent="0.25">
      <c r="A38" s="53"/>
      <c r="C38" s="57">
        <f t="shared" si="21"/>
        <v>1</v>
      </c>
      <c r="D38" s="13">
        <f>IF(C38=1,SUM(C$2:C38),0)</f>
        <v>25</v>
      </c>
      <c r="E38" s="13">
        <f t="shared" si="22"/>
        <v>37</v>
      </c>
      <c r="F38" s="48">
        <f t="shared" si="16"/>
        <v>43867</v>
      </c>
      <c r="G38" s="29" t="str">
        <f t="shared" si="1"/>
        <v>JOUR OUVRE</v>
      </c>
      <c r="I38" s="27">
        <f t="shared" si="20"/>
        <v>43885</v>
      </c>
      <c r="J38" s="13"/>
      <c r="K38" s="13"/>
      <c r="L38" s="13"/>
      <c r="M38" s="13"/>
      <c r="N38" s="29"/>
      <c r="O38" s="15"/>
      <c r="P38" s="16"/>
      <c r="Q38" s="23"/>
      <c r="R38" s="16"/>
      <c r="S38" s="23"/>
      <c r="T38" s="16"/>
      <c r="U38" s="23"/>
      <c r="V38" s="16"/>
      <c r="W38" s="26"/>
      <c r="X38" s="25"/>
    </row>
    <row r="39" spans="1:24" x14ac:dyDescent="0.25">
      <c r="A39" s="53"/>
      <c r="C39" s="57">
        <f t="shared" si="21"/>
        <v>1</v>
      </c>
      <c r="D39" s="13">
        <f>IF(C39=1,SUM(C$2:C39),0)</f>
        <v>26</v>
      </c>
      <c r="E39" s="13">
        <f t="shared" si="22"/>
        <v>38</v>
      </c>
      <c r="F39" s="48">
        <f t="shared" si="16"/>
        <v>43868</v>
      </c>
      <c r="G39" s="29" t="str">
        <f t="shared" si="1"/>
        <v>JOUR OUVRE</v>
      </c>
      <c r="I39" s="27">
        <f t="shared" si="20"/>
        <v>43887</v>
      </c>
      <c r="J39" s="13"/>
      <c r="K39" s="13"/>
      <c r="L39" s="13"/>
      <c r="M39" s="13"/>
      <c r="N39" s="29"/>
      <c r="O39" s="15"/>
      <c r="P39" s="16"/>
      <c r="Q39" s="23"/>
      <c r="R39" s="16"/>
      <c r="S39" s="23"/>
      <c r="T39" s="16"/>
      <c r="U39" s="23"/>
      <c r="V39" s="16"/>
      <c r="W39" s="26"/>
      <c r="X39" s="25"/>
    </row>
    <row r="40" spans="1:24" x14ac:dyDescent="0.25">
      <c r="A40" s="53"/>
      <c r="C40" s="57">
        <f t="shared" si="21"/>
        <v>0</v>
      </c>
      <c r="D40" s="13">
        <f>IF(C40=1,SUM(C$2:C40),0)</f>
        <v>0</v>
      </c>
      <c r="E40" s="13">
        <f t="shared" si="22"/>
        <v>39</v>
      </c>
      <c r="F40" s="48">
        <f t="shared" si="16"/>
        <v>43869</v>
      </c>
      <c r="G40" s="29" t="str">
        <f t="shared" si="1"/>
        <v>JOUR NON OUVRE</v>
      </c>
      <c r="I40" s="27">
        <f t="shared" si="20"/>
        <v>43888</v>
      </c>
      <c r="J40" s="13"/>
      <c r="K40" s="13"/>
      <c r="L40" s="13"/>
      <c r="M40" s="13"/>
      <c r="N40" s="29"/>
      <c r="O40" s="15" t="str">
        <f t="shared" ref="O40:O103" si="23">IFERROR(IF(OR(I40="",J40="",K40="",L40="",M40=""),"",M40-J40),0)</f>
        <v/>
      </c>
      <c r="P40" s="16" t="str">
        <f t="shared" ref="P40:P103" si="24">IF(O40="","",O40*24)</f>
        <v/>
      </c>
      <c r="Q40" s="23" t="str">
        <f t="shared" ref="Q40:Q103" si="25">IF(O40="","",L40-K40)</f>
        <v/>
      </c>
      <c r="R40" s="16" t="str">
        <f t="shared" ref="R40:R103" si="26">IF(O40="","",Q40*24)</f>
        <v/>
      </c>
      <c r="S40" s="23" t="str">
        <f t="shared" ref="S40:S103" si="27">IF(Q40&lt;AB$1,AB$1,Q40)</f>
        <v/>
      </c>
      <c r="T40" s="16" t="str">
        <f t="shared" ref="T40:T103" si="28">IF(R40&lt;AC$1,AC$1,R40)</f>
        <v/>
      </c>
      <c r="U40" s="23" t="str">
        <f t="shared" ref="U40:U103" si="29">IF(O40="","",O40-S40)</f>
        <v/>
      </c>
      <c r="V40" s="16" t="str">
        <f t="shared" ref="V40:V103" si="30">IF(O40="","",P40-T40)</f>
        <v/>
      </c>
      <c r="W40" s="26" t="str">
        <f t="shared" ref="W40:W103" si="31">IF(O40="","",IF(U40&gt;AB$2,U40-AB$2,0))</f>
        <v/>
      </c>
      <c r="X40" s="25" t="str">
        <f t="shared" ref="X40:X103" si="32">IF(W40="","",W40*24)</f>
        <v/>
      </c>
    </row>
    <row r="41" spans="1:24" x14ac:dyDescent="0.25">
      <c r="A41" s="53"/>
      <c r="C41" s="57">
        <f t="shared" si="21"/>
        <v>0</v>
      </c>
      <c r="D41" s="13">
        <f>IF(C41=1,SUM(C$2:C41),0)</f>
        <v>0</v>
      </c>
      <c r="E41" s="13">
        <f t="shared" si="22"/>
        <v>40</v>
      </c>
      <c r="F41" s="48">
        <f t="shared" si="16"/>
        <v>43870</v>
      </c>
      <c r="G41" s="29" t="str">
        <f t="shared" si="1"/>
        <v>JOUR NON OUVRE</v>
      </c>
      <c r="I41" s="27">
        <f t="shared" si="20"/>
        <v>43889</v>
      </c>
      <c r="J41" s="13"/>
      <c r="K41" s="13"/>
      <c r="L41" s="13"/>
      <c r="M41" s="13"/>
      <c r="N41" s="29"/>
      <c r="O41" s="15" t="str">
        <f t="shared" si="23"/>
        <v/>
      </c>
      <c r="P41" s="16" t="str">
        <f t="shared" si="24"/>
        <v/>
      </c>
      <c r="Q41" s="23" t="str">
        <f t="shared" si="25"/>
        <v/>
      </c>
      <c r="R41" s="16" t="str">
        <f t="shared" si="26"/>
        <v/>
      </c>
      <c r="S41" s="23" t="str">
        <f t="shared" si="27"/>
        <v/>
      </c>
      <c r="T41" s="16" t="str">
        <f t="shared" si="28"/>
        <v/>
      </c>
      <c r="U41" s="23" t="str">
        <f t="shared" si="29"/>
        <v/>
      </c>
      <c r="V41" s="16" t="str">
        <f t="shared" si="30"/>
        <v/>
      </c>
      <c r="W41" s="26" t="str">
        <f t="shared" si="31"/>
        <v/>
      </c>
      <c r="X41" s="25" t="str">
        <f t="shared" si="32"/>
        <v/>
      </c>
    </row>
    <row r="42" spans="1:24" x14ac:dyDescent="0.25">
      <c r="A42" s="53"/>
      <c r="C42" s="57">
        <f t="shared" si="21"/>
        <v>1</v>
      </c>
      <c r="D42" s="13">
        <f>IF(C42=1,SUM(C$2:C42),0)</f>
        <v>27</v>
      </c>
      <c r="E42" s="13">
        <f t="shared" si="22"/>
        <v>41</v>
      </c>
      <c r="F42" s="48">
        <f t="shared" si="16"/>
        <v>43871</v>
      </c>
      <c r="G42" s="29" t="str">
        <f t="shared" si="1"/>
        <v>JOUR OUVRE</v>
      </c>
      <c r="I42" s="27">
        <f t="shared" si="20"/>
        <v>43892</v>
      </c>
      <c r="J42" s="13"/>
      <c r="K42" s="13"/>
      <c r="L42" s="13"/>
      <c r="M42" s="13"/>
      <c r="N42" s="29"/>
      <c r="O42" s="15" t="str">
        <f t="shared" si="23"/>
        <v/>
      </c>
      <c r="P42" s="16" t="str">
        <f t="shared" si="24"/>
        <v/>
      </c>
      <c r="Q42" s="23" t="str">
        <f t="shared" si="25"/>
        <v/>
      </c>
      <c r="R42" s="16" t="str">
        <f t="shared" si="26"/>
        <v/>
      </c>
      <c r="S42" s="23" t="str">
        <f t="shared" si="27"/>
        <v/>
      </c>
      <c r="T42" s="16" t="str">
        <f t="shared" si="28"/>
        <v/>
      </c>
      <c r="U42" s="23" t="str">
        <f t="shared" si="29"/>
        <v/>
      </c>
      <c r="V42" s="16" t="str">
        <f t="shared" si="30"/>
        <v/>
      </c>
      <c r="W42" s="26" t="str">
        <f t="shared" si="31"/>
        <v/>
      </c>
      <c r="X42" s="25" t="str">
        <f t="shared" si="32"/>
        <v/>
      </c>
    </row>
    <row r="43" spans="1:24" x14ac:dyDescent="0.25">
      <c r="A43" s="53"/>
      <c r="C43" s="57">
        <f t="shared" si="21"/>
        <v>1</v>
      </c>
      <c r="D43" s="13">
        <f>IF(C43=1,SUM(C$2:C43),0)</f>
        <v>28</v>
      </c>
      <c r="E43" s="13">
        <f t="shared" si="22"/>
        <v>42</v>
      </c>
      <c r="F43" s="48">
        <f t="shared" si="16"/>
        <v>43872</v>
      </c>
      <c r="G43" s="29" t="str">
        <f t="shared" si="1"/>
        <v>JOUR OUVRE</v>
      </c>
      <c r="I43" s="27">
        <f t="shared" si="20"/>
        <v>43893</v>
      </c>
      <c r="J43" s="13"/>
      <c r="K43" s="13"/>
      <c r="L43" s="13"/>
      <c r="M43" s="13"/>
      <c r="N43" s="29"/>
      <c r="O43" s="15" t="str">
        <f t="shared" si="23"/>
        <v/>
      </c>
      <c r="P43" s="16" t="str">
        <f t="shared" si="24"/>
        <v/>
      </c>
      <c r="Q43" s="23" t="str">
        <f t="shared" si="25"/>
        <v/>
      </c>
      <c r="R43" s="16" t="str">
        <f t="shared" si="26"/>
        <v/>
      </c>
      <c r="S43" s="23" t="str">
        <f t="shared" si="27"/>
        <v/>
      </c>
      <c r="T43" s="16" t="str">
        <f t="shared" si="28"/>
        <v/>
      </c>
      <c r="U43" s="23" t="str">
        <f t="shared" si="29"/>
        <v/>
      </c>
      <c r="V43" s="16" t="str">
        <f t="shared" si="30"/>
        <v/>
      </c>
      <c r="W43" s="26" t="str">
        <f t="shared" si="31"/>
        <v/>
      </c>
      <c r="X43" s="25" t="str">
        <f t="shared" si="32"/>
        <v/>
      </c>
    </row>
    <row r="44" spans="1:24" x14ac:dyDescent="0.25">
      <c r="A44" s="53"/>
      <c r="C44" s="57">
        <f t="shared" si="21"/>
        <v>1</v>
      </c>
      <c r="D44" s="13">
        <f>IF(C44=1,SUM(C$2:C44),0)</f>
        <v>29</v>
      </c>
      <c r="E44" s="13">
        <f t="shared" si="22"/>
        <v>43</v>
      </c>
      <c r="F44" s="48">
        <f t="shared" si="16"/>
        <v>43873</v>
      </c>
      <c r="G44" s="29" t="str">
        <f t="shared" si="1"/>
        <v>JOUR OUVRE</v>
      </c>
      <c r="I44" s="27">
        <f t="shared" ref="I44:I107" si="33">IF(E44="","",VLOOKUP(E44,D44:F392,3,FALSE))</f>
        <v>43894</v>
      </c>
      <c r="J44" s="13"/>
      <c r="K44" s="13"/>
      <c r="L44" s="13"/>
      <c r="M44" s="13"/>
      <c r="N44" s="29"/>
      <c r="O44" s="15" t="str">
        <f t="shared" si="23"/>
        <v/>
      </c>
      <c r="P44" s="16" t="str">
        <f t="shared" si="24"/>
        <v/>
      </c>
      <c r="Q44" s="23" t="str">
        <f t="shared" si="25"/>
        <v/>
      </c>
      <c r="R44" s="16" t="str">
        <f t="shared" si="26"/>
        <v/>
      </c>
      <c r="S44" s="23" t="str">
        <f t="shared" si="27"/>
        <v/>
      </c>
      <c r="T44" s="16" t="str">
        <f t="shared" si="28"/>
        <v/>
      </c>
      <c r="U44" s="23" t="str">
        <f t="shared" si="29"/>
        <v/>
      </c>
      <c r="V44" s="16" t="str">
        <f t="shared" si="30"/>
        <v/>
      </c>
      <c r="W44" s="26" t="str">
        <f t="shared" si="31"/>
        <v/>
      </c>
      <c r="X44" s="25" t="str">
        <f t="shared" si="32"/>
        <v/>
      </c>
    </row>
    <row r="45" spans="1:24" ht="15.75" thickBot="1" x14ac:dyDescent="0.3">
      <c r="A45" s="54"/>
      <c r="C45" s="57">
        <f t="shared" si="21"/>
        <v>1</v>
      </c>
      <c r="D45" s="13">
        <f>IF(C45=1,SUM(C$2:C45),0)</f>
        <v>30</v>
      </c>
      <c r="E45" s="13">
        <f t="shared" si="22"/>
        <v>44</v>
      </c>
      <c r="F45" s="48">
        <f t="shared" si="16"/>
        <v>43874</v>
      </c>
      <c r="G45" s="29" t="str">
        <f t="shared" si="1"/>
        <v>JOUR OUVRE</v>
      </c>
      <c r="I45" s="27">
        <f t="shared" si="33"/>
        <v>43895</v>
      </c>
      <c r="J45" s="13"/>
      <c r="K45" s="13"/>
      <c r="L45" s="13"/>
      <c r="M45" s="13"/>
      <c r="N45" s="29"/>
      <c r="O45" s="15" t="str">
        <f t="shared" si="23"/>
        <v/>
      </c>
      <c r="P45" s="16" t="str">
        <f t="shared" si="24"/>
        <v/>
      </c>
      <c r="Q45" s="23" t="str">
        <f t="shared" si="25"/>
        <v/>
      </c>
      <c r="R45" s="16" t="str">
        <f t="shared" si="26"/>
        <v/>
      </c>
      <c r="S45" s="23" t="str">
        <f t="shared" si="27"/>
        <v/>
      </c>
      <c r="T45" s="16" t="str">
        <f t="shared" si="28"/>
        <v/>
      </c>
      <c r="U45" s="23" t="str">
        <f t="shared" si="29"/>
        <v/>
      </c>
      <c r="V45" s="16" t="str">
        <f t="shared" si="30"/>
        <v/>
      </c>
      <c r="W45" s="26" t="str">
        <f t="shared" si="31"/>
        <v/>
      </c>
      <c r="X45" s="25" t="str">
        <f t="shared" si="32"/>
        <v/>
      </c>
    </row>
    <row r="46" spans="1:24" x14ac:dyDescent="0.25">
      <c r="C46" s="57">
        <f t="shared" si="21"/>
        <v>1</v>
      </c>
      <c r="D46" s="13">
        <f>IF(C46=1,SUM(C$2:C46),0)</f>
        <v>31</v>
      </c>
      <c r="E46" s="13">
        <f t="shared" si="22"/>
        <v>45</v>
      </c>
      <c r="F46" s="48">
        <f t="shared" si="16"/>
        <v>43875</v>
      </c>
      <c r="G46" s="29" t="str">
        <f t="shared" si="1"/>
        <v>JOUR OUVRE</v>
      </c>
      <c r="I46" s="27">
        <f t="shared" si="33"/>
        <v>43896</v>
      </c>
      <c r="J46" s="13"/>
      <c r="K46" s="13"/>
      <c r="L46" s="13"/>
      <c r="M46" s="13"/>
      <c r="N46" s="29"/>
      <c r="O46" s="15" t="str">
        <f t="shared" si="23"/>
        <v/>
      </c>
      <c r="P46" s="16" t="str">
        <f t="shared" si="24"/>
        <v/>
      </c>
      <c r="Q46" s="23" t="str">
        <f t="shared" si="25"/>
        <v/>
      </c>
      <c r="R46" s="16" t="str">
        <f t="shared" si="26"/>
        <v/>
      </c>
      <c r="S46" s="23" t="str">
        <f t="shared" si="27"/>
        <v/>
      </c>
      <c r="T46" s="16" t="str">
        <f t="shared" si="28"/>
        <v/>
      </c>
      <c r="U46" s="23" t="str">
        <f t="shared" si="29"/>
        <v/>
      </c>
      <c r="V46" s="16" t="str">
        <f t="shared" si="30"/>
        <v/>
      </c>
      <c r="W46" s="26" t="str">
        <f t="shared" si="31"/>
        <v/>
      </c>
      <c r="X46" s="25" t="str">
        <f t="shared" si="32"/>
        <v/>
      </c>
    </row>
    <row r="47" spans="1:24" x14ac:dyDescent="0.25">
      <c r="A47" s="68"/>
      <c r="C47" s="57">
        <f t="shared" si="21"/>
        <v>0</v>
      </c>
      <c r="D47" s="13">
        <f>IF(C47=1,SUM(C$2:C47),0)</f>
        <v>0</v>
      </c>
      <c r="E47" s="13">
        <f t="shared" si="22"/>
        <v>46</v>
      </c>
      <c r="F47" s="48">
        <f t="shared" si="16"/>
        <v>43876</v>
      </c>
      <c r="G47" s="29" t="str">
        <f t="shared" si="1"/>
        <v>JOUR NON OUVRE</v>
      </c>
      <c r="I47" s="27">
        <f t="shared" si="33"/>
        <v>43899</v>
      </c>
      <c r="J47" s="13"/>
      <c r="K47" s="13"/>
      <c r="L47" s="13"/>
      <c r="M47" s="13"/>
      <c r="N47" s="29"/>
      <c r="O47" s="15" t="str">
        <f t="shared" si="23"/>
        <v/>
      </c>
      <c r="P47" s="16" t="str">
        <f t="shared" si="24"/>
        <v/>
      </c>
      <c r="Q47" s="23" t="str">
        <f t="shared" si="25"/>
        <v/>
      </c>
      <c r="R47" s="16" t="str">
        <f t="shared" si="26"/>
        <v/>
      </c>
      <c r="S47" s="23" t="str">
        <f t="shared" si="27"/>
        <v/>
      </c>
      <c r="T47" s="16" t="str">
        <f t="shared" si="28"/>
        <v/>
      </c>
      <c r="U47" s="23" t="str">
        <f t="shared" si="29"/>
        <v/>
      </c>
      <c r="V47" s="16" t="str">
        <f t="shared" si="30"/>
        <v/>
      </c>
      <c r="W47" s="26" t="str">
        <f t="shared" si="31"/>
        <v/>
      </c>
      <c r="X47" s="25" t="str">
        <f t="shared" si="32"/>
        <v/>
      </c>
    </row>
    <row r="48" spans="1:24" x14ac:dyDescent="0.25">
      <c r="C48" s="57">
        <f t="shared" si="21"/>
        <v>0</v>
      </c>
      <c r="D48" s="13">
        <f>IF(C48=1,SUM(C$2:C48),0)</f>
        <v>0</v>
      </c>
      <c r="E48" s="13">
        <f t="shared" si="22"/>
        <v>47</v>
      </c>
      <c r="F48" s="48">
        <f t="shared" si="16"/>
        <v>43877</v>
      </c>
      <c r="G48" s="29" t="str">
        <f t="shared" si="1"/>
        <v>JOUR NON OUVRE</v>
      </c>
      <c r="I48" s="27">
        <f t="shared" si="33"/>
        <v>43900</v>
      </c>
      <c r="J48" s="13"/>
      <c r="K48" s="13"/>
      <c r="L48" s="13"/>
      <c r="M48" s="13"/>
      <c r="N48" s="29"/>
      <c r="O48" s="15" t="str">
        <f t="shared" si="23"/>
        <v/>
      </c>
      <c r="P48" s="16" t="str">
        <f t="shared" si="24"/>
        <v/>
      </c>
      <c r="Q48" s="23" t="str">
        <f t="shared" si="25"/>
        <v/>
      </c>
      <c r="R48" s="16" t="str">
        <f t="shared" si="26"/>
        <v/>
      </c>
      <c r="S48" s="23" t="str">
        <f t="shared" si="27"/>
        <v/>
      </c>
      <c r="T48" s="16" t="str">
        <f t="shared" si="28"/>
        <v/>
      </c>
      <c r="U48" s="23" t="str">
        <f t="shared" si="29"/>
        <v/>
      </c>
      <c r="V48" s="16" t="str">
        <f t="shared" si="30"/>
        <v/>
      </c>
      <c r="W48" s="26" t="str">
        <f t="shared" si="31"/>
        <v/>
      </c>
      <c r="X48" s="25" t="str">
        <f t="shared" si="32"/>
        <v/>
      </c>
    </row>
    <row r="49" spans="3:24" x14ac:dyDescent="0.25">
      <c r="C49" s="57">
        <f t="shared" si="21"/>
        <v>1</v>
      </c>
      <c r="D49" s="13">
        <f>IF(C49=1,SUM(C$2:C49),0)</f>
        <v>32</v>
      </c>
      <c r="E49" s="13">
        <f t="shared" si="22"/>
        <v>48</v>
      </c>
      <c r="F49" s="48">
        <f t="shared" si="16"/>
        <v>43878</v>
      </c>
      <c r="G49" s="29" t="str">
        <f t="shared" si="1"/>
        <v>JOUR OUVRE</v>
      </c>
      <c r="I49" s="27">
        <f t="shared" si="33"/>
        <v>43901</v>
      </c>
      <c r="J49" s="13"/>
      <c r="K49" s="13"/>
      <c r="L49" s="13"/>
      <c r="M49" s="13"/>
      <c r="N49" s="29"/>
      <c r="O49" s="15" t="str">
        <f t="shared" si="23"/>
        <v/>
      </c>
      <c r="P49" s="16" t="str">
        <f t="shared" si="24"/>
        <v/>
      </c>
      <c r="Q49" s="23" t="str">
        <f t="shared" si="25"/>
        <v/>
      </c>
      <c r="R49" s="16" t="str">
        <f t="shared" si="26"/>
        <v/>
      </c>
      <c r="S49" s="23" t="str">
        <f t="shared" si="27"/>
        <v/>
      </c>
      <c r="T49" s="16" t="str">
        <f t="shared" si="28"/>
        <v/>
      </c>
      <c r="U49" s="23" t="str">
        <f t="shared" si="29"/>
        <v/>
      </c>
      <c r="V49" s="16" t="str">
        <f t="shared" si="30"/>
        <v/>
      </c>
      <c r="W49" s="26" t="str">
        <f t="shared" si="31"/>
        <v/>
      </c>
      <c r="X49" s="25" t="str">
        <f t="shared" si="32"/>
        <v/>
      </c>
    </row>
    <row r="50" spans="3:24" x14ac:dyDescent="0.25">
      <c r="C50" s="57">
        <f t="shared" si="21"/>
        <v>1</v>
      </c>
      <c r="D50" s="13">
        <f>IF(C50=1,SUM(C$2:C50),0)</f>
        <v>33</v>
      </c>
      <c r="E50" s="13">
        <f t="shared" si="22"/>
        <v>49</v>
      </c>
      <c r="F50" s="48">
        <f t="shared" si="16"/>
        <v>43879</v>
      </c>
      <c r="G50" s="29" t="str">
        <f t="shared" si="1"/>
        <v>JOUR OUVRE</v>
      </c>
      <c r="I50" s="27">
        <f t="shared" si="33"/>
        <v>43902</v>
      </c>
      <c r="J50" s="13"/>
      <c r="K50" s="13"/>
      <c r="L50" s="13"/>
      <c r="M50" s="13"/>
      <c r="N50" s="29"/>
      <c r="O50" s="15" t="str">
        <f t="shared" si="23"/>
        <v/>
      </c>
      <c r="P50" s="16" t="str">
        <f t="shared" si="24"/>
        <v/>
      </c>
      <c r="Q50" s="23" t="str">
        <f t="shared" si="25"/>
        <v/>
      </c>
      <c r="R50" s="16" t="str">
        <f t="shared" si="26"/>
        <v/>
      </c>
      <c r="S50" s="23" t="str">
        <f t="shared" si="27"/>
        <v/>
      </c>
      <c r="T50" s="16" t="str">
        <f t="shared" si="28"/>
        <v/>
      </c>
      <c r="U50" s="23" t="str">
        <f t="shared" si="29"/>
        <v/>
      </c>
      <c r="V50" s="16" t="str">
        <f t="shared" si="30"/>
        <v/>
      </c>
      <c r="W50" s="26" t="str">
        <f t="shared" si="31"/>
        <v/>
      </c>
      <c r="X50" s="25" t="str">
        <f t="shared" si="32"/>
        <v/>
      </c>
    </row>
    <row r="51" spans="3:24" x14ac:dyDescent="0.25">
      <c r="C51" s="57">
        <f t="shared" si="21"/>
        <v>1</v>
      </c>
      <c r="D51" s="13">
        <f>IF(C51=1,SUM(C$2:C51),0)</f>
        <v>34</v>
      </c>
      <c r="E51" s="13">
        <f t="shared" si="22"/>
        <v>50</v>
      </c>
      <c r="F51" s="48">
        <f t="shared" si="16"/>
        <v>43880</v>
      </c>
      <c r="G51" s="29" t="str">
        <f t="shared" si="1"/>
        <v>JOUR OUVRE</v>
      </c>
      <c r="I51" s="27">
        <f t="shared" si="33"/>
        <v>43903</v>
      </c>
      <c r="J51" s="13"/>
      <c r="K51" s="13"/>
      <c r="L51" s="13"/>
      <c r="M51" s="13"/>
      <c r="N51" s="29"/>
      <c r="O51" s="15" t="str">
        <f t="shared" si="23"/>
        <v/>
      </c>
      <c r="P51" s="16" t="str">
        <f t="shared" si="24"/>
        <v/>
      </c>
      <c r="Q51" s="23" t="str">
        <f t="shared" si="25"/>
        <v/>
      </c>
      <c r="R51" s="16" t="str">
        <f t="shared" si="26"/>
        <v/>
      </c>
      <c r="S51" s="23" t="str">
        <f t="shared" si="27"/>
        <v/>
      </c>
      <c r="T51" s="16" t="str">
        <f t="shared" si="28"/>
        <v/>
      </c>
      <c r="U51" s="23" t="str">
        <f t="shared" si="29"/>
        <v/>
      </c>
      <c r="V51" s="16" t="str">
        <f t="shared" si="30"/>
        <v/>
      </c>
      <c r="W51" s="26" t="str">
        <f t="shared" si="31"/>
        <v/>
      </c>
      <c r="X51" s="25" t="str">
        <f t="shared" si="32"/>
        <v/>
      </c>
    </row>
    <row r="52" spans="3:24" x14ac:dyDescent="0.25">
      <c r="C52" s="57">
        <f t="shared" si="21"/>
        <v>1</v>
      </c>
      <c r="D52" s="13">
        <f>IF(C52=1,SUM(C$2:C52),0)</f>
        <v>35</v>
      </c>
      <c r="E52" s="13">
        <f t="shared" si="22"/>
        <v>51</v>
      </c>
      <c r="F52" s="48">
        <f t="shared" si="16"/>
        <v>43881</v>
      </c>
      <c r="G52" s="29" t="str">
        <f t="shared" si="1"/>
        <v>JOUR OUVRE</v>
      </c>
      <c r="I52" s="27">
        <f t="shared" si="33"/>
        <v>43906</v>
      </c>
      <c r="J52" s="13"/>
      <c r="K52" s="13"/>
      <c r="L52" s="13"/>
      <c r="M52" s="13"/>
      <c r="N52" s="29"/>
      <c r="O52" s="15" t="str">
        <f t="shared" si="23"/>
        <v/>
      </c>
      <c r="P52" s="16" t="str">
        <f t="shared" si="24"/>
        <v/>
      </c>
      <c r="Q52" s="23" t="str">
        <f t="shared" si="25"/>
        <v/>
      </c>
      <c r="R52" s="16" t="str">
        <f t="shared" si="26"/>
        <v/>
      </c>
      <c r="S52" s="23" t="str">
        <f t="shared" si="27"/>
        <v/>
      </c>
      <c r="T52" s="16" t="str">
        <f t="shared" si="28"/>
        <v/>
      </c>
      <c r="U52" s="23" t="str">
        <f t="shared" si="29"/>
        <v/>
      </c>
      <c r="V52" s="16" t="str">
        <f t="shared" si="30"/>
        <v/>
      </c>
      <c r="W52" s="26" t="str">
        <f t="shared" si="31"/>
        <v/>
      </c>
      <c r="X52" s="25" t="str">
        <f t="shared" si="32"/>
        <v/>
      </c>
    </row>
    <row r="53" spans="3:24" x14ac:dyDescent="0.25">
      <c r="C53" s="57">
        <f t="shared" si="21"/>
        <v>1</v>
      </c>
      <c r="D53" s="13">
        <f>IF(C53=1,SUM(C$2:C53),0)</f>
        <v>36</v>
      </c>
      <c r="E53" s="13">
        <f t="shared" si="22"/>
        <v>52</v>
      </c>
      <c r="F53" s="48">
        <f t="shared" si="16"/>
        <v>43882</v>
      </c>
      <c r="G53" s="29" t="str">
        <f t="shared" si="1"/>
        <v>JOUR OUVRE</v>
      </c>
      <c r="I53" s="27">
        <f t="shared" si="33"/>
        <v>43907</v>
      </c>
      <c r="J53" s="13"/>
      <c r="K53" s="13"/>
      <c r="L53" s="13"/>
      <c r="M53" s="13"/>
      <c r="N53" s="29"/>
      <c r="O53" s="15" t="str">
        <f t="shared" si="23"/>
        <v/>
      </c>
      <c r="P53" s="16" t="str">
        <f t="shared" si="24"/>
        <v/>
      </c>
      <c r="Q53" s="23" t="str">
        <f t="shared" si="25"/>
        <v/>
      </c>
      <c r="R53" s="16" t="str">
        <f t="shared" si="26"/>
        <v/>
      </c>
      <c r="S53" s="23" t="str">
        <f t="shared" si="27"/>
        <v/>
      </c>
      <c r="T53" s="16" t="str">
        <f t="shared" si="28"/>
        <v/>
      </c>
      <c r="U53" s="23" t="str">
        <f t="shared" si="29"/>
        <v/>
      </c>
      <c r="V53" s="16" t="str">
        <f t="shared" si="30"/>
        <v/>
      </c>
      <c r="W53" s="26" t="str">
        <f t="shared" si="31"/>
        <v/>
      </c>
      <c r="X53" s="25" t="str">
        <f t="shared" si="32"/>
        <v/>
      </c>
    </row>
    <row r="54" spans="3:24" x14ac:dyDescent="0.25">
      <c r="C54" s="57">
        <f t="shared" si="21"/>
        <v>0</v>
      </c>
      <c r="D54" s="13">
        <f>IF(C54=1,SUM(C$2:C54),0)</f>
        <v>0</v>
      </c>
      <c r="E54" s="13">
        <f t="shared" si="22"/>
        <v>53</v>
      </c>
      <c r="F54" s="48">
        <f t="shared" si="16"/>
        <v>43883</v>
      </c>
      <c r="G54" s="29" t="str">
        <f t="shared" si="1"/>
        <v>JOUR NON OUVRE</v>
      </c>
      <c r="I54" s="27">
        <f t="shared" si="33"/>
        <v>43908</v>
      </c>
      <c r="J54" s="13"/>
      <c r="K54" s="13"/>
      <c r="L54" s="13"/>
      <c r="M54" s="13"/>
      <c r="N54" s="29"/>
      <c r="O54" s="15" t="str">
        <f t="shared" si="23"/>
        <v/>
      </c>
      <c r="P54" s="16" t="str">
        <f t="shared" si="24"/>
        <v/>
      </c>
      <c r="Q54" s="23" t="str">
        <f t="shared" si="25"/>
        <v/>
      </c>
      <c r="R54" s="16" t="str">
        <f t="shared" si="26"/>
        <v/>
      </c>
      <c r="S54" s="23" t="str">
        <f t="shared" si="27"/>
        <v/>
      </c>
      <c r="T54" s="16" t="str">
        <f t="shared" si="28"/>
        <v/>
      </c>
      <c r="U54" s="23" t="str">
        <f t="shared" si="29"/>
        <v/>
      </c>
      <c r="V54" s="16" t="str">
        <f t="shared" si="30"/>
        <v/>
      </c>
      <c r="W54" s="26" t="str">
        <f t="shared" si="31"/>
        <v/>
      </c>
      <c r="X54" s="25" t="str">
        <f t="shared" si="32"/>
        <v/>
      </c>
    </row>
    <row r="55" spans="3:24" x14ac:dyDescent="0.25">
      <c r="C55" s="57">
        <f t="shared" si="21"/>
        <v>0</v>
      </c>
      <c r="D55" s="13">
        <f>IF(C55=1,SUM(C$2:C55),0)</f>
        <v>0</v>
      </c>
      <c r="E55" s="13">
        <f t="shared" si="22"/>
        <v>54</v>
      </c>
      <c r="F55" s="48">
        <f t="shared" si="16"/>
        <v>43884</v>
      </c>
      <c r="G55" s="29" t="str">
        <f t="shared" si="1"/>
        <v>JOUR NON OUVRE</v>
      </c>
      <c r="I55" s="27">
        <f t="shared" si="33"/>
        <v>43909</v>
      </c>
      <c r="J55" s="13"/>
      <c r="K55" s="13"/>
      <c r="L55" s="13"/>
      <c r="M55" s="13"/>
      <c r="N55" s="29"/>
      <c r="O55" s="15" t="str">
        <f t="shared" si="23"/>
        <v/>
      </c>
      <c r="P55" s="16" t="str">
        <f t="shared" si="24"/>
        <v/>
      </c>
      <c r="Q55" s="23" t="str">
        <f t="shared" si="25"/>
        <v/>
      </c>
      <c r="R55" s="16" t="str">
        <f t="shared" si="26"/>
        <v/>
      </c>
      <c r="S55" s="23" t="str">
        <f t="shared" si="27"/>
        <v/>
      </c>
      <c r="T55" s="16" t="str">
        <f t="shared" si="28"/>
        <v/>
      </c>
      <c r="U55" s="23" t="str">
        <f t="shared" si="29"/>
        <v/>
      </c>
      <c r="V55" s="16" t="str">
        <f t="shared" si="30"/>
        <v/>
      </c>
      <c r="W55" s="26" t="str">
        <f t="shared" si="31"/>
        <v/>
      </c>
      <c r="X55" s="25" t="str">
        <f t="shared" si="32"/>
        <v/>
      </c>
    </row>
    <row r="56" spans="3:24" x14ac:dyDescent="0.25">
      <c r="C56" s="57">
        <f t="shared" si="21"/>
        <v>1</v>
      </c>
      <c r="D56" s="13">
        <f>IF(C56=1,SUM(C$2:C56),0)</f>
        <v>37</v>
      </c>
      <c r="E56" s="13">
        <f t="shared" si="22"/>
        <v>55</v>
      </c>
      <c r="F56" s="48">
        <f t="shared" si="16"/>
        <v>43885</v>
      </c>
      <c r="G56" s="29" t="str">
        <f t="shared" si="1"/>
        <v>JOUR OUVRE</v>
      </c>
      <c r="I56" s="27">
        <f t="shared" si="33"/>
        <v>43910</v>
      </c>
      <c r="J56" s="13"/>
      <c r="K56" s="13"/>
      <c r="L56" s="13"/>
      <c r="M56" s="13"/>
      <c r="N56" s="29"/>
      <c r="O56" s="15" t="str">
        <f t="shared" si="23"/>
        <v/>
      </c>
      <c r="P56" s="16" t="str">
        <f t="shared" si="24"/>
        <v/>
      </c>
      <c r="Q56" s="23" t="str">
        <f t="shared" si="25"/>
        <v/>
      </c>
      <c r="R56" s="16" t="str">
        <f t="shared" si="26"/>
        <v/>
      </c>
      <c r="S56" s="23" t="str">
        <f t="shared" si="27"/>
        <v/>
      </c>
      <c r="T56" s="16" t="str">
        <f t="shared" si="28"/>
        <v/>
      </c>
      <c r="U56" s="23" t="str">
        <f t="shared" si="29"/>
        <v/>
      </c>
      <c r="V56" s="16" t="str">
        <f t="shared" si="30"/>
        <v/>
      </c>
      <c r="W56" s="26" t="str">
        <f t="shared" si="31"/>
        <v/>
      </c>
      <c r="X56" s="25" t="str">
        <f t="shared" si="32"/>
        <v/>
      </c>
    </row>
    <row r="57" spans="3:24" x14ac:dyDescent="0.25">
      <c r="C57" s="57">
        <f t="shared" si="21"/>
        <v>0</v>
      </c>
      <c r="D57" s="13">
        <f>IF(C57=1,SUM(C$2:C57),0)</f>
        <v>0</v>
      </c>
      <c r="E57" s="13">
        <f t="shared" si="22"/>
        <v>56</v>
      </c>
      <c r="F57" s="48">
        <f t="shared" si="16"/>
        <v>43886</v>
      </c>
      <c r="G57" s="29" t="str">
        <f t="shared" si="1"/>
        <v>JOUR NON OUVRE</v>
      </c>
      <c r="I57" s="27">
        <f t="shared" si="33"/>
        <v>43913</v>
      </c>
      <c r="J57" s="13"/>
      <c r="K57" s="13"/>
      <c r="L57" s="13"/>
      <c r="M57" s="13"/>
      <c r="N57" s="29"/>
      <c r="O57" s="15" t="str">
        <f t="shared" si="23"/>
        <v/>
      </c>
      <c r="P57" s="16" t="str">
        <f t="shared" si="24"/>
        <v/>
      </c>
      <c r="Q57" s="23" t="str">
        <f t="shared" si="25"/>
        <v/>
      </c>
      <c r="R57" s="16" t="str">
        <f t="shared" si="26"/>
        <v/>
      </c>
      <c r="S57" s="23" t="str">
        <f t="shared" si="27"/>
        <v/>
      </c>
      <c r="T57" s="16" t="str">
        <f t="shared" si="28"/>
        <v/>
      </c>
      <c r="U57" s="23" t="str">
        <f t="shared" si="29"/>
        <v/>
      </c>
      <c r="V57" s="16" t="str">
        <f t="shared" si="30"/>
        <v/>
      </c>
      <c r="W57" s="26" t="str">
        <f t="shared" si="31"/>
        <v/>
      </c>
      <c r="X57" s="25" t="str">
        <f t="shared" si="32"/>
        <v/>
      </c>
    </row>
    <row r="58" spans="3:24" x14ac:dyDescent="0.25">
      <c r="C58" s="57">
        <f t="shared" si="21"/>
        <v>1</v>
      </c>
      <c r="D58" s="13">
        <f>IF(C58=1,SUM(C$2:C58),0)</f>
        <v>38</v>
      </c>
      <c r="E58" s="13">
        <f t="shared" si="22"/>
        <v>57</v>
      </c>
      <c r="F58" s="48">
        <f t="shared" si="16"/>
        <v>43887</v>
      </c>
      <c r="G58" s="29" t="str">
        <f t="shared" si="1"/>
        <v>JOUR OUVRE</v>
      </c>
      <c r="I58" s="27">
        <f t="shared" si="33"/>
        <v>43914</v>
      </c>
      <c r="J58" s="13"/>
      <c r="K58" s="13"/>
      <c r="L58" s="13"/>
      <c r="M58" s="13"/>
      <c r="N58" s="29"/>
      <c r="O58" s="15" t="str">
        <f t="shared" si="23"/>
        <v/>
      </c>
      <c r="P58" s="16" t="str">
        <f t="shared" si="24"/>
        <v/>
      </c>
      <c r="Q58" s="23" t="str">
        <f t="shared" si="25"/>
        <v/>
      </c>
      <c r="R58" s="16" t="str">
        <f t="shared" si="26"/>
        <v/>
      </c>
      <c r="S58" s="23" t="str">
        <f t="shared" si="27"/>
        <v/>
      </c>
      <c r="T58" s="16" t="str">
        <f t="shared" si="28"/>
        <v/>
      </c>
      <c r="U58" s="23" t="str">
        <f t="shared" si="29"/>
        <v/>
      </c>
      <c r="V58" s="16" t="str">
        <f t="shared" si="30"/>
        <v/>
      </c>
      <c r="W58" s="26" t="str">
        <f t="shared" si="31"/>
        <v/>
      </c>
      <c r="X58" s="25" t="str">
        <f t="shared" si="32"/>
        <v/>
      </c>
    </row>
    <row r="59" spans="3:24" x14ac:dyDescent="0.25">
      <c r="C59" s="57">
        <f t="shared" si="21"/>
        <v>1</v>
      </c>
      <c r="D59" s="13">
        <f>IF(C59=1,SUM(C$2:C59),0)</f>
        <v>39</v>
      </c>
      <c r="E59" s="13">
        <f t="shared" si="22"/>
        <v>58</v>
      </c>
      <c r="F59" s="48">
        <f t="shared" si="16"/>
        <v>43888</v>
      </c>
      <c r="G59" s="29" t="str">
        <f t="shared" si="1"/>
        <v>JOUR OUVRE</v>
      </c>
      <c r="I59" s="27">
        <f t="shared" si="33"/>
        <v>43915</v>
      </c>
      <c r="J59" s="13"/>
      <c r="K59" s="13"/>
      <c r="L59" s="13"/>
      <c r="M59" s="13"/>
      <c r="N59" s="29"/>
      <c r="O59" s="15" t="str">
        <f t="shared" si="23"/>
        <v/>
      </c>
      <c r="P59" s="16" t="str">
        <f t="shared" si="24"/>
        <v/>
      </c>
      <c r="Q59" s="23" t="str">
        <f t="shared" si="25"/>
        <v/>
      </c>
      <c r="R59" s="16" t="str">
        <f t="shared" si="26"/>
        <v/>
      </c>
      <c r="S59" s="23" t="str">
        <f t="shared" si="27"/>
        <v/>
      </c>
      <c r="T59" s="16" t="str">
        <f t="shared" si="28"/>
        <v/>
      </c>
      <c r="U59" s="23" t="str">
        <f t="shared" si="29"/>
        <v/>
      </c>
      <c r="V59" s="16" t="str">
        <f t="shared" si="30"/>
        <v/>
      </c>
      <c r="W59" s="26" t="str">
        <f t="shared" si="31"/>
        <v/>
      </c>
      <c r="X59" s="25" t="str">
        <f t="shared" si="32"/>
        <v/>
      </c>
    </row>
    <row r="60" spans="3:24" x14ac:dyDescent="0.25">
      <c r="C60" s="57">
        <f t="shared" si="21"/>
        <v>1</v>
      </c>
      <c r="D60" s="13">
        <f>IF(C60=1,SUM(C$2:C60),0)</f>
        <v>40</v>
      </c>
      <c r="E60" s="13">
        <f t="shared" si="22"/>
        <v>59</v>
      </c>
      <c r="F60" s="48">
        <f t="shared" si="16"/>
        <v>43889</v>
      </c>
      <c r="G60" s="29" t="str">
        <f t="shared" si="1"/>
        <v>JOUR OUVRE</v>
      </c>
      <c r="I60" s="27">
        <f t="shared" si="33"/>
        <v>43916</v>
      </c>
      <c r="J60" s="13"/>
      <c r="K60" s="13"/>
      <c r="L60" s="13"/>
      <c r="M60" s="13"/>
      <c r="N60" s="29"/>
      <c r="O60" s="15" t="str">
        <f t="shared" si="23"/>
        <v/>
      </c>
      <c r="P60" s="16" t="str">
        <f t="shared" si="24"/>
        <v/>
      </c>
      <c r="Q60" s="23" t="str">
        <f t="shared" si="25"/>
        <v/>
      </c>
      <c r="R60" s="16" t="str">
        <f t="shared" si="26"/>
        <v/>
      </c>
      <c r="S60" s="23" t="str">
        <f t="shared" si="27"/>
        <v/>
      </c>
      <c r="T60" s="16" t="str">
        <f t="shared" si="28"/>
        <v/>
      </c>
      <c r="U60" s="23" t="str">
        <f t="shared" si="29"/>
        <v/>
      </c>
      <c r="V60" s="16" t="str">
        <f t="shared" si="30"/>
        <v/>
      </c>
      <c r="W60" s="26" t="str">
        <f t="shared" si="31"/>
        <v/>
      </c>
      <c r="X60" s="25" t="str">
        <f t="shared" si="32"/>
        <v/>
      </c>
    </row>
    <row r="61" spans="3:24" x14ac:dyDescent="0.25">
      <c r="C61" s="57">
        <f t="shared" si="21"/>
        <v>0</v>
      </c>
      <c r="D61" s="13">
        <f>IF(C61=1,SUM(C$2:C61),0)</f>
        <v>0</v>
      </c>
      <c r="E61" s="13">
        <f t="shared" si="22"/>
        <v>60</v>
      </c>
      <c r="F61" s="48">
        <f t="shared" si="16"/>
        <v>43890</v>
      </c>
      <c r="G61" s="29" t="str">
        <f t="shared" si="1"/>
        <v>JOUR NON OUVRE</v>
      </c>
      <c r="I61" s="27">
        <f t="shared" si="33"/>
        <v>43917</v>
      </c>
      <c r="J61" s="13"/>
      <c r="K61" s="13"/>
      <c r="L61" s="13"/>
      <c r="M61" s="13"/>
      <c r="N61" s="29"/>
      <c r="O61" s="15" t="str">
        <f t="shared" si="23"/>
        <v/>
      </c>
      <c r="P61" s="16" t="str">
        <f t="shared" si="24"/>
        <v/>
      </c>
      <c r="Q61" s="23" t="str">
        <f t="shared" si="25"/>
        <v/>
      </c>
      <c r="R61" s="16" t="str">
        <f t="shared" si="26"/>
        <v/>
      </c>
      <c r="S61" s="23" t="str">
        <f t="shared" si="27"/>
        <v/>
      </c>
      <c r="T61" s="16" t="str">
        <f t="shared" si="28"/>
        <v/>
      </c>
      <c r="U61" s="23" t="str">
        <f t="shared" si="29"/>
        <v/>
      </c>
      <c r="V61" s="16" t="str">
        <f t="shared" si="30"/>
        <v/>
      </c>
      <c r="W61" s="26" t="str">
        <f t="shared" si="31"/>
        <v/>
      </c>
      <c r="X61" s="25" t="str">
        <f t="shared" si="32"/>
        <v/>
      </c>
    </row>
    <row r="62" spans="3:24" x14ac:dyDescent="0.25">
      <c r="C62" s="57">
        <f t="shared" si="21"/>
        <v>0</v>
      </c>
      <c r="D62" s="13">
        <f>IF(C62=1,SUM(C$2:C62),0)</f>
        <v>0</v>
      </c>
      <c r="E62" s="13">
        <f t="shared" si="22"/>
        <v>61</v>
      </c>
      <c r="F62" s="48">
        <f t="shared" si="16"/>
        <v>43891</v>
      </c>
      <c r="G62" s="29" t="str">
        <f t="shared" si="1"/>
        <v>JOUR NON OUVRE</v>
      </c>
      <c r="I62" s="27">
        <f t="shared" si="33"/>
        <v>43920</v>
      </c>
      <c r="J62" s="13"/>
      <c r="K62" s="13"/>
      <c r="L62" s="13"/>
      <c r="M62" s="13"/>
      <c r="N62" s="29"/>
      <c r="O62" s="15" t="str">
        <f t="shared" si="23"/>
        <v/>
      </c>
      <c r="P62" s="16" t="str">
        <f t="shared" si="24"/>
        <v/>
      </c>
      <c r="Q62" s="23" t="str">
        <f t="shared" si="25"/>
        <v/>
      </c>
      <c r="R62" s="16" t="str">
        <f t="shared" si="26"/>
        <v/>
      </c>
      <c r="S62" s="23" t="str">
        <f t="shared" si="27"/>
        <v/>
      </c>
      <c r="T62" s="16" t="str">
        <f t="shared" si="28"/>
        <v/>
      </c>
      <c r="U62" s="23" t="str">
        <f t="shared" si="29"/>
        <v/>
      </c>
      <c r="V62" s="16" t="str">
        <f t="shared" si="30"/>
        <v/>
      </c>
      <c r="W62" s="26" t="str">
        <f t="shared" si="31"/>
        <v/>
      </c>
      <c r="X62" s="25" t="str">
        <f t="shared" si="32"/>
        <v/>
      </c>
    </row>
    <row r="63" spans="3:24" x14ac:dyDescent="0.25">
      <c r="C63" s="57">
        <f t="shared" si="21"/>
        <v>1</v>
      </c>
      <c r="D63" s="13">
        <f>IF(C63=1,SUM(C$2:C63),0)</f>
        <v>41</v>
      </c>
      <c r="E63" s="13">
        <f t="shared" si="22"/>
        <v>62</v>
      </c>
      <c r="F63" s="48">
        <f t="shared" si="16"/>
        <v>43892</v>
      </c>
      <c r="G63" s="29" t="str">
        <f t="shared" si="1"/>
        <v>JOUR OUVRE</v>
      </c>
      <c r="I63" s="27">
        <f t="shared" si="33"/>
        <v>43921</v>
      </c>
      <c r="J63" s="13"/>
      <c r="K63" s="13"/>
      <c r="L63" s="13"/>
      <c r="M63" s="13"/>
      <c r="N63" s="29"/>
      <c r="O63" s="15" t="str">
        <f t="shared" si="23"/>
        <v/>
      </c>
      <c r="P63" s="16" t="str">
        <f t="shared" si="24"/>
        <v/>
      </c>
      <c r="Q63" s="23" t="str">
        <f t="shared" si="25"/>
        <v/>
      </c>
      <c r="R63" s="16" t="str">
        <f t="shared" si="26"/>
        <v/>
      </c>
      <c r="S63" s="23" t="str">
        <f t="shared" si="27"/>
        <v/>
      </c>
      <c r="T63" s="16" t="str">
        <f t="shared" si="28"/>
        <v/>
      </c>
      <c r="U63" s="23" t="str">
        <f t="shared" si="29"/>
        <v/>
      </c>
      <c r="V63" s="16" t="str">
        <f t="shared" si="30"/>
        <v/>
      </c>
      <c r="W63" s="26" t="str">
        <f t="shared" si="31"/>
        <v/>
      </c>
      <c r="X63" s="25" t="str">
        <f t="shared" si="32"/>
        <v/>
      </c>
    </row>
    <row r="64" spans="3:24" x14ac:dyDescent="0.25">
      <c r="C64" s="57">
        <f t="shared" si="21"/>
        <v>1</v>
      </c>
      <c r="D64" s="13">
        <f>IF(C64=1,SUM(C$2:C64),0)</f>
        <v>42</v>
      </c>
      <c r="E64" s="13">
        <f t="shared" si="22"/>
        <v>63</v>
      </c>
      <c r="F64" s="48">
        <f t="shared" si="16"/>
        <v>43893</v>
      </c>
      <c r="G64" s="29" t="str">
        <f t="shared" si="1"/>
        <v>JOUR OUVRE</v>
      </c>
      <c r="I64" s="27">
        <f t="shared" si="33"/>
        <v>43922</v>
      </c>
      <c r="J64" s="13"/>
      <c r="K64" s="13"/>
      <c r="L64" s="13"/>
      <c r="M64" s="13"/>
      <c r="N64" s="29"/>
      <c r="O64" s="15" t="str">
        <f t="shared" si="23"/>
        <v/>
      </c>
      <c r="P64" s="16" t="str">
        <f t="shared" si="24"/>
        <v/>
      </c>
      <c r="Q64" s="23" t="str">
        <f t="shared" si="25"/>
        <v/>
      </c>
      <c r="R64" s="16" t="str">
        <f t="shared" si="26"/>
        <v/>
      </c>
      <c r="S64" s="23" t="str">
        <f t="shared" si="27"/>
        <v/>
      </c>
      <c r="T64" s="16" t="str">
        <f t="shared" si="28"/>
        <v/>
      </c>
      <c r="U64" s="23" t="str">
        <f t="shared" si="29"/>
        <v/>
      </c>
      <c r="V64" s="16" t="str">
        <f t="shared" si="30"/>
        <v/>
      </c>
      <c r="W64" s="26" t="str">
        <f t="shared" si="31"/>
        <v/>
      </c>
      <c r="X64" s="25" t="str">
        <f t="shared" si="32"/>
        <v/>
      </c>
    </row>
    <row r="65" spans="3:24" x14ac:dyDescent="0.25">
      <c r="C65" s="57">
        <f t="shared" si="21"/>
        <v>1</v>
      </c>
      <c r="D65" s="13">
        <f>IF(C65=1,SUM(C$2:C65),0)</f>
        <v>43</v>
      </c>
      <c r="E65" s="13">
        <f t="shared" si="22"/>
        <v>64</v>
      </c>
      <c r="F65" s="48">
        <f t="shared" si="16"/>
        <v>43894</v>
      </c>
      <c r="G65" s="29" t="str">
        <f t="shared" si="1"/>
        <v>JOUR OUVRE</v>
      </c>
      <c r="I65" s="27">
        <f t="shared" si="33"/>
        <v>43923</v>
      </c>
      <c r="J65" s="13"/>
      <c r="K65" s="13"/>
      <c r="L65" s="13"/>
      <c r="M65" s="13"/>
      <c r="N65" s="29"/>
      <c r="O65" s="15" t="str">
        <f t="shared" si="23"/>
        <v/>
      </c>
      <c r="P65" s="16" t="str">
        <f t="shared" si="24"/>
        <v/>
      </c>
      <c r="Q65" s="23" t="str">
        <f t="shared" si="25"/>
        <v/>
      </c>
      <c r="R65" s="16" t="str">
        <f t="shared" si="26"/>
        <v/>
      </c>
      <c r="S65" s="23" t="str">
        <f t="shared" si="27"/>
        <v/>
      </c>
      <c r="T65" s="16" t="str">
        <f t="shared" si="28"/>
        <v/>
      </c>
      <c r="U65" s="23" t="str">
        <f t="shared" si="29"/>
        <v/>
      </c>
      <c r="V65" s="16" t="str">
        <f t="shared" si="30"/>
        <v/>
      </c>
      <c r="W65" s="26" t="str">
        <f t="shared" si="31"/>
        <v/>
      </c>
      <c r="X65" s="25" t="str">
        <f t="shared" si="32"/>
        <v/>
      </c>
    </row>
    <row r="66" spans="3:24" x14ac:dyDescent="0.25">
      <c r="C66" s="57">
        <f t="shared" si="21"/>
        <v>1</v>
      </c>
      <c r="D66" s="13">
        <f>IF(C66=1,SUM(C$2:C66),0)</f>
        <v>44</v>
      </c>
      <c r="E66" s="13">
        <f t="shared" si="22"/>
        <v>65</v>
      </c>
      <c r="F66" s="48">
        <f t="shared" si="16"/>
        <v>43895</v>
      </c>
      <c r="G66" s="29" t="str">
        <f t="shared" ref="G66:G129" si="34">IF(F66="","",IF(NETWORKDAYS.INTL(F66,F66,1,A$2:A$45)&gt;0,"JOUR OUVRE","JOUR NON OUVRE"))</f>
        <v>JOUR OUVRE</v>
      </c>
      <c r="I66" s="27">
        <f t="shared" si="33"/>
        <v>43924</v>
      </c>
      <c r="J66" s="13"/>
      <c r="K66" s="13"/>
      <c r="L66" s="13"/>
      <c r="M66" s="13"/>
      <c r="N66" s="29"/>
      <c r="O66" s="15" t="str">
        <f t="shared" si="23"/>
        <v/>
      </c>
      <c r="P66" s="16" t="str">
        <f t="shared" si="24"/>
        <v/>
      </c>
      <c r="Q66" s="23" t="str">
        <f t="shared" si="25"/>
        <v/>
      </c>
      <c r="R66" s="16" t="str">
        <f t="shared" si="26"/>
        <v/>
      </c>
      <c r="S66" s="23" t="str">
        <f t="shared" si="27"/>
        <v/>
      </c>
      <c r="T66" s="16" t="str">
        <f t="shared" si="28"/>
        <v/>
      </c>
      <c r="U66" s="23" t="str">
        <f t="shared" si="29"/>
        <v/>
      </c>
      <c r="V66" s="16" t="str">
        <f t="shared" si="30"/>
        <v/>
      </c>
      <c r="W66" s="26" t="str">
        <f t="shared" si="31"/>
        <v/>
      </c>
      <c r="X66" s="25" t="str">
        <f t="shared" si="32"/>
        <v/>
      </c>
    </row>
    <row r="67" spans="3:24" x14ac:dyDescent="0.25">
      <c r="C67" s="57">
        <f t="shared" si="21"/>
        <v>1</v>
      </c>
      <c r="D67" s="13">
        <f>IF(C67=1,SUM(C$2:C67),0)</f>
        <v>45</v>
      </c>
      <c r="E67" s="13">
        <f t="shared" si="22"/>
        <v>66</v>
      </c>
      <c r="F67" s="48">
        <f t="shared" si="16"/>
        <v>43896</v>
      </c>
      <c r="G67" s="29" t="str">
        <f t="shared" si="34"/>
        <v>JOUR OUVRE</v>
      </c>
      <c r="I67" s="27">
        <f t="shared" si="33"/>
        <v>43927</v>
      </c>
      <c r="J67" s="13"/>
      <c r="K67" s="13"/>
      <c r="L67" s="13"/>
      <c r="M67" s="13"/>
      <c r="N67" s="29"/>
      <c r="O67" s="15" t="str">
        <f t="shared" si="23"/>
        <v/>
      </c>
      <c r="P67" s="16" t="str">
        <f t="shared" si="24"/>
        <v/>
      </c>
      <c r="Q67" s="23" t="str">
        <f t="shared" si="25"/>
        <v/>
      </c>
      <c r="R67" s="16" t="str">
        <f t="shared" si="26"/>
        <v/>
      </c>
      <c r="S67" s="23" t="str">
        <f t="shared" si="27"/>
        <v/>
      </c>
      <c r="T67" s="16" t="str">
        <f t="shared" si="28"/>
        <v/>
      </c>
      <c r="U67" s="23" t="str">
        <f t="shared" si="29"/>
        <v/>
      </c>
      <c r="V67" s="16" t="str">
        <f t="shared" si="30"/>
        <v/>
      </c>
      <c r="W67" s="26" t="str">
        <f t="shared" si="31"/>
        <v/>
      </c>
      <c r="X67" s="25" t="str">
        <f t="shared" si="32"/>
        <v/>
      </c>
    </row>
    <row r="68" spans="3:24" x14ac:dyDescent="0.25">
      <c r="C68" s="57">
        <f t="shared" si="21"/>
        <v>0</v>
      </c>
      <c r="D68" s="13">
        <f>IF(C68=1,SUM(C$2:C68),0)</f>
        <v>0</v>
      </c>
      <c r="E68" s="13">
        <f t="shared" si="22"/>
        <v>67</v>
      </c>
      <c r="F68" s="48">
        <f t="shared" si="16"/>
        <v>43897</v>
      </c>
      <c r="G68" s="29" t="str">
        <f t="shared" si="34"/>
        <v>JOUR NON OUVRE</v>
      </c>
      <c r="I68" s="27">
        <f t="shared" si="33"/>
        <v>43928</v>
      </c>
      <c r="J68" s="13"/>
      <c r="K68" s="13"/>
      <c r="L68" s="13"/>
      <c r="M68" s="13"/>
      <c r="N68" s="29"/>
      <c r="O68" s="15" t="str">
        <f t="shared" si="23"/>
        <v/>
      </c>
      <c r="P68" s="16" t="str">
        <f t="shared" si="24"/>
        <v/>
      </c>
      <c r="Q68" s="23" t="str">
        <f t="shared" si="25"/>
        <v/>
      </c>
      <c r="R68" s="16" t="str">
        <f t="shared" si="26"/>
        <v/>
      </c>
      <c r="S68" s="23" t="str">
        <f t="shared" si="27"/>
        <v/>
      </c>
      <c r="T68" s="16" t="str">
        <f t="shared" si="28"/>
        <v/>
      </c>
      <c r="U68" s="23" t="str">
        <f t="shared" si="29"/>
        <v/>
      </c>
      <c r="V68" s="16" t="str">
        <f t="shared" si="30"/>
        <v/>
      </c>
      <c r="W68" s="26" t="str">
        <f t="shared" si="31"/>
        <v/>
      </c>
      <c r="X68" s="25" t="str">
        <f t="shared" si="32"/>
        <v/>
      </c>
    </row>
    <row r="69" spans="3:24" x14ac:dyDescent="0.25">
      <c r="C69" s="57">
        <f t="shared" si="21"/>
        <v>0</v>
      </c>
      <c r="D69" s="13">
        <f>IF(C69=1,SUM(C$2:C69),0)</f>
        <v>0</v>
      </c>
      <c r="E69" s="13">
        <f t="shared" si="22"/>
        <v>68</v>
      </c>
      <c r="F69" s="48">
        <f t="shared" si="16"/>
        <v>43898</v>
      </c>
      <c r="G69" s="29" t="str">
        <f t="shared" si="34"/>
        <v>JOUR NON OUVRE</v>
      </c>
      <c r="I69" s="27">
        <f t="shared" si="33"/>
        <v>43929</v>
      </c>
      <c r="J69" s="13"/>
      <c r="K69" s="13"/>
      <c r="L69" s="13"/>
      <c r="M69" s="13"/>
      <c r="N69" s="29"/>
      <c r="O69" s="15" t="str">
        <f t="shared" si="23"/>
        <v/>
      </c>
      <c r="P69" s="16" t="str">
        <f t="shared" si="24"/>
        <v/>
      </c>
      <c r="Q69" s="23" t="str">
        <f t="shared" si="25"/>
        <v/>
      </c>
      <c r="R69" s="16" t="str">
        <f t="shared" si="26"/>
        <v/>
      </c>
      <c r="S69" s="23" t="str">
        <f t="shared" si="27"/>
        <v/>
      </c>
      <c r="T69" s="16" t="str">
        <f t="shared" si="28"/>
        <v/>
      </c>
      <c r="U69" s="23" t="str">
        <f t="shared" si="29"/>
        <v/>
      </c>
      <c r="V69" s="16" t="str">
        <f t="shared" si="30"/>
        <v/>
      </c>
      <c r="W69" s="26" t="str">
        <f t="shared" si="31"/>
        <v/>
      </c>
      <c r="X69" s="25" t="str">
        <f t="shared" si="32"/>
        <v/>
      </c>
    </row>
    <row r="70" spans="3:24" x14ac:dyDescent="0.25">
      <c r="C70" s="57">
        <f t="shared" si="21"/>
        <v>1</v>
      </c>
      <c r="D70" s="13">
        <f>IF(C70=1,SUM(C$2:C70),0)</f>
        <v>46</v>
      </c>
      <c r="E70" s="13">
        <f t="shared" si="22"/>
        <v>69</v>
      </c>
      <c r="F70" s="48">
        <f t="shared" si="16"/>
        <v>43899</v>
      </c>
      <c r="G70" s="29" t="str">
        <f t="shared" si="34"/>
        <v>JOUR OUVRE</v>
      </c>
      <c r="I70" s="27">
        <f t="shared" si="33"/>
        <v>43930</v>
      </c>
      <c r="J70" s="13"/>
      <c r="K70" s="13"/>
      <c r="L70" s="13"/>
      <c r="M70" s="13"/>
      <c r="N70" s="29"/>
      <c r="O70" s="15" t="str">
        <f t="shared" si="23"/>
        <v/>
      </c>
      <c r="P70" s="16" t="str">
        <f t="shared" si="24"/>
        <v/>
      </c>
      <c r="Q70" s="23" t="str">
        <f t="shared" si="25"/>
        <v/>
      </c>
      <c r="R70" s="16" t="str">
        <f t="shared" si="26"/>
        <v/>
      </c>
      <c r="S70" s="23" t="str">
        <f t="shared" si="27"/>
        <v/>
      </c>
      <c r="T70" s="16" t="str">
        <f t="shared" si="28"/>
        <v/>
      </c>
      <c r="U70" s="23" t="str">
        <f t="shared" si="29"/>
        <v/>
      </c>
      <c r="V70" s="16" t="str">
        <f t="shared" si="30"/>
        <v/>
      </c>
      <c r="W70" s="26" t="str">
        <f t="shared" si="31"/>
        <v/>
      </c>
      <c r="X70" s="25" t="str">
        <f t="shared" si="32"/>
        <v/>
      </c>
    </row>
    <row r="71" spans="3:24" x14ac:dyDescent="0.25">
      <c r="C71" s="57">
        <f t="shared" si="21"/>
        <v>1</v>
      </c>
      <c r="D71" s="13">
        <f>IF(C71=1,SUM(C$2:C71),0)</f>
        <v>47</v>
      </c>
      <c r="E71" s="13">
        <f t="shared" si="22"/>
        <v>70</v>
      </c>
      <c r="F71" s="48">
        <f t="shared" si="16"/>
        <v>43900</v>
      </c>
      <c r="G71" s="29" t="str">
        <f t="shared" si="34"/>
        <v>JOUR OUVRE</v>
      </c>
      <c r="I71" s="27">
        <f t="shared" si="33"/>
        <v>43931</v>
      </c>
      <c r="J71" s="13"/>
      <c r="K71" s="13"/>
      <c r="L71" s="13"/>
      <c r="M71" s="13"/>
      <c r="N71" s="29"/>
      <c r="O71" s="15" t="str">
        <f t="shared" si="23"/>
        <v/>
      </c>
      <c r="P71" s="16" t="str">
        <f t="shared" si="24"/>
        <v/>
      </c>
      <c r="Q71" s="23" t="str">
        <f t="shared" si="25"/>
        <v/>
      </c>
      <c r="R71" s="16" t="str">
        <f t="shared" si="26"/>
        <v/>
      </c>
      <c r="S71" s="23" t="str">
        <f t="shared" si="27"/>
        <v/>
      </c>
      <c r="T71" s="16" t="str">
        <f t="shared" si="28"/>
        <v/>
      </c>
      <c r="U71" s="23" t="str">
        <f t="shared" si="29"/>
        <v/>
      </c>
      <c r="V71" s="16" t="str">
        <f t="shared" si="30"/>
        <v/>
      </c>
      <c r="W71" s="26" t="str">
        <f t="shared" si="31"/>
        <v/>
      </c>
      <c r="X71" s="25" t="str">
        <f t="shared" si="32"/>
        <v/>
      </c>
    </row>
    <row r="72" spans="3:24" x14ac:dyDescent="0.25">
      <c r="C72" s="57">
        <f t="shared" si="21"/>
        <v>1</v>
      </c>
      <c r="D72" s="13">
        <f>IF(C72=1,SUM(C$2:C72),0)</f>
        <v>48</v>
      </c>
      <c r="E72" s="13">
        <f t="shared" si="22"/>
        <v>71</v>
      </c>
      <c r="F72" s="48">
        <f t="shared" si="16"/>
        <v>43901</v>
      </c>
      <c r="G72" s="29" t="str">
        <f t="shared" si="34"/>
        <v>JOUR OUVRE</v>
      </c>
      <c r="I72" s="27">
        <f t="shared" si="33"/>
        <v>43955</v>
      </c>
      <c r="J72" s="13"/>
      <c r="K72" s="13"/>
      <c r="L72" s="13"/>
      <c r="M72" s="13"/>
      <c r="N72" s="29"/>
      <c r="O72" s="15" t="str">
        <f t="shared" si="23"/>
        <v/>
      </c>
      <c r="P72" s="16" t="str">
        <f t="shared" si="24"/>
        <v/>
      </c>
      <c r="Q72" s="23" t="str">
        <f t="shared" si="25"/>
        <v/>
      </c>
      <c r="R72" s="16" t="str">
        <f t="shared" si="26"/>
        <v/>
      </c>
      <c r="S72" s="23" t="str">
        <f t="shared" si="27"/>
        <v/>
      </c>
      <c r="T72" s="16" t="str">
        <f t="shared" si="28"/>
        <v/>
      </c>
      <c r="U72" s="23" t="str">
        <f t="shared" si="29"/>
        <v/>
      </c>
      <c r="V72" s="16" t="str">
        <f t="shared" si="30"/>
        <v/>
      </c>
      <c r="W72" s="26" t="str">
        <f t="shared" si="31"/>
        <v/>
      </c>
      <c r="X72" s="25" t="str">
        <f t="shared" si="32"/>
        <v/>
      </c>
    </row>
    <row r="73" spans="3:24" x14ac:dyDescent="0.25">
      <c r="C73" s="57">
        <f t="shared" si="21"/>
        <v>1</v>
      </c>
      <c r="D73" s="13">
        <f>IF(C73=1,SUM(C$2:C73),0)</f>
        <v>49</v>
      </c>
      <c r="E73" s="13">
        <f t="shared" si="22"/>
        <v>72</v>
      </c>
      <c r="F73" s="48">
        <f t="shared" si="16"/>
        <v>43902</v>
      </c>
      <c r="G73" s="29" t="str">
        <f t="shared" si="34"/>
        <v>JOUR OUVRE</v>
      </c>
      <c r="I73" s="27">
        <f t="shared" si="33"/>
        <v>43956</v>
      </c>
      <c r="J73" s="13"/>
      <c r="K73" s="13"/>
      <c r="L73" s="13"/>
      <c r="M73" s="13"/>
      <c r="N73" s="29"/>
      <c r="O73" s="15" t="str">
        <f t="shared" si="23"/>
        <v/>
      </c>
      <c r="P73" s="16" t="str">
        <f t="shared" si="24"/>
        <v/>
      </c>
      <c r="Q73" s="23" t="str">
        <f t="shared" si="25"/>
        <v/>
      </c>
      <c r="R73" s="16" t="str">
        <f t="shared" si="26"/>
        <v/>
      </c>
      <c r="S73" s="23" t="str">
        <f t="shared" si="27"/>
        <v/>
      </c>
      <c r="T73" s="16" t="str">
        <f t="shared" si="28"/>
        <v/>
      </c>
      <c r="U73" s="23" t="str">
        <f t="shared" si="29"/>
        <v/>
      </c>
      <c r="V73" s="16" t="str">
        <f t="shared" si="30"/>
        <v/>
      </c>
      <c r="W73" s="26" t="str">
        <f t="shared" si="31"/>
        <v/>
      </c>
      <c r="X73" s="25" t="str">
        <f t="shared" si="32"/>
        <v/>
      </c>
    </row>
    <row r="74" spans="3:24" x14ac:dyDescent="0.25">
      <c r="C74" s="57">
        <f t="shared" si="21"/>
        <v>1</v>
      </c>
      <c r="D74" s="13">
        <f>IF(C74=1,SUM(C$2:C74),0)</f>
        <v>50</v>
      </c>
      <c r="E74" s="13">
        <f t="shared" si="22"/>
        <v>73</v>
      </c>
      <c r="F74" s="48">
        <f t="shared" si="16"/>
        <v>43903</v>
      </c>
      <c r="G74" s="29" t="str">
        <f t="shared" si="34"/>
        <v>JOUR OUVRE</v>
      </c>
      <c r="I74" s="27">
        <f t="shared" si="33"/>
        <v>43957</v>
      </c>
      <c r="J74" s="13"/>
      <c r="K74" s="13"/>
      <c r="L74" s="13"/>
      <c r="M74" s="13"/>
      <c r="N74" s="29"/>
      <c r="O74" s="15" t="str">
        <f t="shared" si="23"/>
        <v/>
      </c>
      <c r="P74" s="16" t="str">
        <f t="shared" si="24"/>
        <v/>
      </c>
      <c r="Q74" s="23" t="str">
        <f t="shared" si="25"/>
        <v/>
      </c>
      <c r="R74" s="16" t="str">
        <f t="shared" si="26"/>
        <v/>
      </c>
      <c r="S74" s="23" t="str">
        <f t="shared" si="27"/>
        <v/>
      </c>
      <c r="T74" s="16" t="str">
        <f t="shared" si="28"/>
        <v/>
      </c>
      <c r="U74" s="23" t="str">
        <f t="shared" si="29"/>
        <v/>
      </c>
      <c r="V74" s="16" t="str">
        <f t="shared" si="30"/>
        <v/>
      </c>
      <c r="W74" s="26" t="str">
        <f t="shared" si="31"/>
        <v/>
      </c>
      <c r="X74" s="25" t="str">
        <f t="shared" si="32"/>
        <v/>
      </c>
    </row>
    <row r="75" spans="3:24" x14ac:dyDescent="0.25">
      <c r="C75" s="57">
        <f t="shared" si="21"/>
        <v>0</v>
      </c>
      <c r="D75" s="13">
        <f>IF(C75=1,SUM(C$2:C75),0)</f>
        <v>0</v>
      </c>
      <c r="E75" s="13">
        <f t="shared" si="22"/>
        <v>74</v>
      </c>
      <c r="F75" s="48">
        <f t="shared" si="16"/>
        <v>43904</v>
      </c>
      <c r="G75" s="29" t="str">
        <f t="shared" si="34"/>
        <v>JOUR NON OUVRE</v>
      </c>
      <c r="I75" s="27">
        <f t="shared" si="33"/>
        <v>43958</v>
      </c>
      <c r="J75" s="13"/>
      <c r="K75" s="13"/>
      <c r="L75" s="13"/>
      <c r="M75" s="13"/>
      <c r="N75" s="29"/>
      <c r="O75" s="15" t="str">
        <f t="shared" si="23"/>
        <v/>
      </c>
      <c r="P75" s="16" t="str">
        <f t="shared" si="24"/>
        <v/>
      </c>
      <c r="Q75" s="23" t="str">
        <f t="shared" si="25"/>
        <v/>
      </c>
      <c r="R75" s="16" t="str">
        <f t="shared" si="26"/>
        <v/>
      </c>
      <c r="S75" s="23" t="str">
        <f t="shared" si="27"/>
        <v/>
      </c>
      <c r="T75" s="16" t="str">
        <f t="shared" si="28"/>
        <v/>
      </c>
      <c r="U75" s="23" t="str">
        <f t="shared" si="29"/>
        <v/>
      </c>
      <c r="V75" s="16" t="str">
        <f t="shared" si="30"/>
        <v/>
      </c>
      <c r="W75" s="26" t="str">
        <f t="shared" si="31"/>
        <v/>
      </c>
      <c r="X75" s="25" t="str">
        <f t="shared" si="32"/>
        <v/>
      </c>
    </row>
    <row r="76" spans="3:24" x14ac:dyDescent="0.25">
      <c r="C76" s="57">
        <f t="shared" si="21"/>
        <v>0</v>
      </c>
      <c r="D76" s="13">
        <f>IF(C76=1,SUM(C$2:C76),0)</f>
        <v>0</v>
      </c>
      <c r="E76" s="13">
        <f t="shared" si="22"/>
        <v>75</v>
      </c>
      <c r="F76" s="48">
        <f t="shared" si="16"/>
        <v>43905</v>
      </c>
      <c r="G76" s="29" t="str">
        <f t="shared" si="34"/>
        <v>JOUR NON OUVRE</v>
      </c>
      <c r="I76" s="27">
        <f t="shared" si="33"/>
        <v>43962</v>
      </c>
      <c r="J76" s="13"/>
      <c r="K76" s="13"/>
      <c r="L76" s="13"/>
      <c r="M76" s="13"/>
      <c r="N76" s="29"/>
      <c r="O76" s="15" t="str">
        <f t="shared" si="23"/>
        <v/>
      </c>
      <c r="P76" s="16" t="str">
        <f t="shared" si="24"/>
        <v/>
      </c>
      <c r="Q76" s="23" t="str">
        <f t="shared" si="25"/>
        <v/>
      </c>
      <c r="R76" s="16" t="str">
        <f t="shared" si="26"/>
        <v/>
      </c>
      <c r="S76" s="23" t="str">
        <f t="shared" si="27"/>
        <v/>
      </c>
      <c r="T76" s="16" t="str">
        <f t="shared" si="28"/>
        <v/>
      </c>
      <c r="U76" s="23" t="str">
        <f t="shared" si="29"/>
        <v/>
      </c>
      <c r="V76" s="16" t="str">
        <f t="shared" si="30"/>
        <v/>
      </c>
      <c r="W76" s="26" t="str">
        <f t="shared" si="31"/>
        <v/>
      </c>
      <c r="X76" s="25" t="str">
        <f t="shared" si="32"/>
        <v/>
      </c>
    </row>
    <row r="77" spans="3:24" x14ac:dyDescent="0.25">
      <c r="C77" s="57">
        <f t="shared" si="21"/>
        <v>1</v>
      </c>
      <c r="D77" s="13">
        <f>IF(C77=1,SUM(C$2:C77),0)</f>
        <v>51</v>
      </c>
      <c r="E77" s="13">
        <f t="shared" si="22"/>
        <v>76</v>
      </c>
      <c r="F77" s="48">
        <f t="shared" si="16"/>
        <v>43906</v>
      </c>
      <c r="G77" s="29" t="str">
        <f t="shared" si="34"/>
        <v>JOUR OUVRE</v>
      </c>
      <c r="I77" s="27">
        <f t="shared" si="33"/>
        <v>43963</v>
      </c>
      <c r="J77" s="13"/>
      <c r="K77" s="13"/>
      <c r="L77" s="13"/>
      <c r="M77" s="13"/>
      <c r="N77" s="29"/>
      <c r="O77" s="15" t="str">
        <f t="shared" si="23"/>
        <v/>
      </c>
      <c r="P77" s="16" t="str">
        <f t="shared" si="24"/>
        <v/>
      </c>
      <c r="Q77" s="23" t="str">
        <f t="shared" si="25"/>
        <v/>
      </c>
      <c r="R77" s="16" t="str">
        <f t="shared" si="26"/>
        <v/>
      </c>
      <c r="S77" s="23" t="str">
        <f t="shared" si="27"/>
        <v/>
      </c>
      <c r="T77" s="16" t="str">
        <f t="shared" si="28"/>
        <v/>
      </c>
      <c r="U77" s="23" t="str">
        <f t="shared" si="29"/>
        <v/>
      </c>
      <c r="V77" s="16" t="str">
        <f t="shared" si="30"/>
        <v/>
      </c>
      <c r="W77" s="26" t="str">
        <f t="shared" si="31"/>
        <v/>
      </c>
      <c r="X77" s="25" t="str">
        <f t="shared" si="32"/>
        <v/>
      </c>
    </row>
    <row r="78" spans="3:24" x14ac:dyDescent="0.25">
      <c r="C78" s="57">
        <f t="shared" si="21"/>
        <v>1</v>
      </c>
      <c r="D78" s="13">
        <f>IF(C78=1,SUM(C$2:C78),0)</f>
        <v>52</v>
      </c>
      <c r="E78" s="13">
        <f t="shared" si="22"/>
        <v>77</v>
      </c>
      <c r="F78" s="48">
        <f t="shared" si="16"/>
        <v>43907</v>
      </c>
      <c r="G78" s="29" t="str">
        <f t="shared" si="34"/>
        <v>JOUR OUVRE</v>
      </c>
      <c r="I78" s="27">
        <f t="shared" si="33"/>
        <v>43964</v>
      </c>
      <c r="J78" s="13"/>
      <c r="K78" s="13"/>
      <c r="L78" s="13"/>
      <c r="M78" s="13"/>
      <c r="N78" s="29"/>
      <c r="O78" s="15" t="str">
        <f t="shared" si="23"/>
        <v/>
      </c>
      <c r="P78" s="16" t="str">
        <f t="shared" si="24"/>
        <v/>
      </c>
      <c r="Q78" s="23" t="str">
        <f t="shared" si="25"/>
        <v/>
      </c>
      <c r="R78" s="16" t="str">
        <f t="shared" si="26"/>
        <v/>
      </c>
      <c r="S78" s="23" t="str">
        <f t="shared" si="27"/>
        <v/>
      </c>
      <c r="T78" s="16" t="str">
        <f t="shared" si="28"/>
        <v/>
      </c>
      <c r="U78" s="23" t="str">
        <f t="shared" si="29"/>
        <v/>
      </c>
      <c r="V78" s="16" t="str">
        <f t="shared" si="30"/>
        <v/>
      </c>
      <c r="W78" s="26" t="str">
        <f t="shared" si="31"/>
        <v/>
      </c>
      <c r="X78" s="25" t="str">
        <f t="shared" si="32"/>
        <v/>
      </c>
    </row>
    <row r="79" spans="3:24" x14ac:dyDescent="0.25">
      <c r="C79" s="57">
        <f t="shared" si="21"/>
        <v>1</v>
      </c>
      <c r="D79" s="13">
        <f>IF(C79=1,SUM(C$2:C79),0)</f>
        <v>53</v>
      </c>
      <c r="E79" s="13">
        <f t="shared" si="22"/>
        <v>78</v>
      </c>
      <c r="F79" s="48">
        <f t="shared" si="16"/>
        <v>43908</v>
      </c>
      <c r="G79" s="29" t="str">
        <f t="shared" si="34"/>
        <v>JOUR OUVRE</v>
      </c>
      <c r="I79" s="27">
        <f t="shared" si="33"/>
        <v>43965</v>
      </c>
      <c r="J79" s="13"/>
      <c r="K79" s="13"/>
      <c r="L79" s="13"/>
      <c r="M79" s="13"/>
      <c r="N79" s="29"/>
      <c r="O79" s="15" t="str">
        <f t="shared" si="23"/>
        <v/>
      </c>
      <c r="P79" s="16" t="str">
        <f t="shared" si="24"/>
        <v/>
      </c>
      <c r="Q79" s="23" t="str">
        <f t="shared" si="25"/>
        <v/>
      </c>
      <c r="R79" s="16" t="str">
        <f t="shared" si="26"/>
        <v/>
      </c>
      <c r="S79" s="23" t="str">
        <f t="shared" si="27"/>
        <v/>
      </c>
      <c r="T79" s="16" t="str">
        <f t="shared" si="28"/>
        <v/>
      </c>
      <c r="U79" s="23" t="str">
        <f t="shared" si="29"/>
        <v/>
      </c>
      <c r="V79" s="16" t="str">
        <f t="shared" si="30"/>
        <v/>
      </c>
      <c r="W79" s="26" t="str">
        <f t="shared" si="31"/>
        <v/>
      </c>
      <c r="X79" s="25" t="str">
        <f t="shared" si="32"/>
        <v/>
      </c>
    </row>
    <row r="80" spans="3:24" x14ac:dyDescent="0.25">
      <c r="C80" s="57">
        <f t="shared" si="21"/>
        <v>1</v>
      </c>
      <c r="D80" s="13">
        <f>IF(C80=1,SUM(C$2:C80),0)</f>
        <v>54</v>
      </c>
      <c r="E80" s="13">
        <f t="shared" si="22"/>
        <v>79</v>
      </c>
      <c r="F80" s="48">
        <f t="shared" si="16"/>
        <v>43909</v>
      </c>
      <c r="G80" s="29" t="str">
        <f t="shared" si="34"/>
        <v>JOUR OUVRE</v>
      </c>
      <c r="I80" s="27">
        <f t="shared" si="33"/>
        <v>43966</v>
      </c>
      <c r="J80" s="13"/>
      <c r="K80" s="13"/>
      <c r="L80" s="13"/>
      <c r="M80" s="13"/>
      <c r="N80" s="29"/>
      <c r="O80" s="15" t="str">
        <f t="shared" si="23"/>
        <v/>
      </c>
      <c r="P80" s="16" t="str">
        <f t="shared" si="24"/>
        <v/>
      </c>
      <c r="Q80" s="23" t="str">
        <f t="shared" si="25"/>
        <v/>
      </c>
      <c r="R80" s="16" t="str">
        <f t="shared" si="26"/>
        <v/>
      </c>
      <c r="S80" s="23" t="str">
        <f t="shared" si="27"/>
        <v/>
      </c>
      <c r="T80" s="16" t="str">
        <f t="shared" si="28"/>
        <v/>
      </c>
      <c r="U80" s="23" t="str">
        <f t="shared" si="29"/>
        <v/>
      </c>
      <c r="V80" s="16" t="str">
        <f t="shared" si="30"/>
        <v/>
      </c>
      <c r="W80" s="26" t="str">
        <f t="shared" si="31"/>
        <v/>
      </c>
      <c r="X80" s="25" t="str">
        <f t="shared" si="32"/>
        <v/>
      </c>
    </row>
    <row r="81" spans="3:24" x14ac:dyDescent="0.25">
      <c r="C81" s="57">
        <f t="shared" si="21"/>
        <v>1</v>
      </c>
      <c r="D81" s="13">
        <f>IF(C81=1,SUM(C$2:C81),0)</f>
        <v>55</v>
      </c>
      <c r="E81" s="13">
        <f t="shared" si="22"/>
        <v>80</v>
      </c>
      <c r="F81" s="48">
        <f t="shared" si="16"/>
        <v>43910</v>
      </c>
      <c r="G81" s="29" t="str">
        <f t="shared" si="34"/>
        <v>JOUR OUVRE</v>
      </c>
      <c r="I81" s="27">
        <f t="shared" si="33"/>
        <v>43969</v>
      </c>
      <c r="J81" s="13"/>
      <c r="K81" s="13"/>
      <c r="L81" s="13"/>
      <c r="M81" s="13"/>
      <c r="N81" s="29"/>
      <c r="O81" s="15" t="str">
        <f t="shared" si="23"/>
        <v/>
      </c>
      <c r="P81" s="16" t="str">
        <f t="shared" si="24"/>
        <v/>
      </c>
      <c r="Q81" s="23" t="str">
        <f t="shared" si="25"/>
        <v/>
      </c>
      <c r="R81" s="16" t="str">
        <f t="shared" si="26"/>
        <v/>
      </c>
      <c r="S81" s="23" t="str">
        <f t="shared" si="27"/>
        <v/>
      </c>
      <c r="T81" s="16" t="str">
        <f t="shared" si="28"/>
        <v/>
      </c>
      <c r="U81" s="23" t="str">
        <f t="shared" si="29"/>
        <v/>
      </c>
      <c r="V81" s="16" t="str">
        <f t="shared" si="30"/>
        <v/>
      </c>
      <c r="W81" s="26" t="str">
        <f t="shared" si="31"/>
        <v/>
      </c>
      <c r="X81" s="25" t="str">
        <f t="shared" si="32"/>
        <v/>
      </c>
    </row>
    <row r="82" spans="3:24" x14ac:dyDescent="0.25">
      <c r="C82" s="57">
        <f t="shared" si="21"/>
        <v>0</v>
      </c>
      <c r="D82" s="13">
        <f>IF(C82=1,SUM(C$2:C82),0)</f>
        <v>0</v>
      </c>
      <c r="E82" s="13">
        <f t="shared" si="22"/>
        <v>81</v>
      </c>
      <c r="F82" s="48">
        <f t="shared" si="16"/>
        <v>43911</v>
      </c>
      <c r="G82" s="29" t="str">
        <f t="shared" si="34"/>
        <v>JOUR NON OUVRE</v>
      </c>
      <c r="I82" s="27">
        <f t="shared" si="33"/>
        <v>43970</v>
      </c>
      <c r="J82" s="13"/>
      <c r="K82" s="13"/>
      <c r="L82" s="13"/>
      <c r="M82" s="13"/>
      <c r="N82" s="29"/>
      <c r="O82" s="15" t="str">
        <f t="shared" si="23"/>
        <v/>
      </c>
      <c r="P82" s="16" t="str">
        <f t="shared" si="24"/>
        <v/>
      </c>
      <c r="Q82" s="23" t="str">
        <f t="shared" si="25"/>
        <v/>
      </c>
      <c r="R82" s="16" t="str">
        <f t="shared" si="26"/>
        <v/>
      </c>
      <c r="S82" s="23" t="str">
        <f t="shared" si="27"/>
        <v/>
      </c>
      <c r="T82" s="16" t="str">
        <f t="shared" si="28"/>
        <v/>
      </c>
      <c r="U82" s="23" t="str">
        <f t="shared" si="29"/>
        <v/>
      </c>
      <c r="V82" s="16" t="str">
        <f t="shared" si="30"/>
        <v/>
      </c>
      <c r="W82" s="26" t="str">
        <f t="shared" si="31"/>
        <v/>
      </c>
      <c r="X82" s="25" t="str">
        <f t="shared" si="32"/>
        <v/>
      </c>
    </row>
    <row r="83" spans="3:24" x14ac:dyDescent="0.25">
      <c r="C83" s="57">
        <f t="shared" si="21"/>
        <v>0</v>
      </c>
      <c r="D83" s="13">
        <f>IF(C83=1,SUM(C$2:C83),0)</f>
        <v>0</v>
      </c>
      <c r="E83" s="13">
        <f t="shared" si="22"/>
        <v>82</v>
      </c>
      <c r="F83" s="48">
        <f t="shared" si="16"/>
        <v>43912</v>
      </c>
      <c r="G83" s="29" t="str">
        <f t="shared" si="34"/>
        <v>JOUR NON OUVRE</v>
      </c>
      <c r="I83" s="27">
        <f t="shared" si="33"/>
        <v>43971</v>
      </c>
      <c r="J83" s="13"/>
      <c r="K83" s="13"/>
      <c r="L83" s="13"/>
      <c r="M83" s="13"/>
      <c r="N83" s="29"/>
      <c r="O83" s="15" t="str">
        <f t="shared" si="23"/>
        <v/>
      </c>
      <c r="P83" s="16" t="str">
        <f t="shared" si="24"/>
        <v/>
      </c>
      <c r="Q83" s="23" t="str">
        <f t="shared" si="25"/>
        <v/>
      </c>
      <c r="R83" s="16" t="str">
        <f t="shared" si="26"/>
        <v/>
      </c>
      <c r="S83" s="23" t="str">
        <f t="shared" si="27"/>
        <v/>
      </c>
      <c r="T83" s="16" t="str">
        <f t="shared" si="28"/>
        <v/>
      </c>
      <c r="U83" s="23" t="str">
        <f t="shared" si="29"/>
        <v/>
      </c>
      <c r="V83" s="16" t="str">
        <f t="shared" si="30"/>
        <v/>
      </c>
      <c r="W83" s="26" t="str">
        <f t="shared" si="31"/>
        <v/>
      </c>
      <c r="X83" s="25" t="str">
        <f t="shared" si="32"/>
        <v/>
      </c>
    </row>
    <row r="84" spans="3:24" x14ac:dyDescent="0.25">
      <c r="C84" s="57">
        <f t="shared" si="21"/>
        <v>1</v>
      </c>
      <c r="D84" s="13">
        <f>IF(C84=1,SUM(C$2:C84),0)</f>
        <v>56</v>
      </c>
      <c r="E84" s="13">
        <f t="shared" si="22"/>
        <v>83</v>
      </c>
      <c r="F84" s="48">
        <f t="shared" ref="F84:F147" si="35">IF(F83="","",IF(YEAR(F83+1)=YEAR(F83),F83+1,""))</f>
        <v>43913</v>
      </c>
      <c r="G84" s="29" t="str">
        <f t="shared" si="34"/>
        <v>JOUR OUVRE</v>
      </c>
      <c r="I84" s="27">
        <f t="shared" si="33"/>
        <v>43973</v>
      </c>
      <c r="J84" s="13"/>
      <c r="K84" s="13"/>
      <c r="L84" s="13"/>
      <c r="M84" s="13"/>
      <c r="N84" s="29"/>
      <c r="O84" s="15" t="str">
        <f t="shared" si="23"/>
        <v/>
      </c>
      <c r="P84" s="16" t="str">
        <f t="shared" si="24"/>
        <v/>
      </c>
      <c r="Q84" s="23" t="str">
        <f t="shared" si="25"/>
        <v/>
      </c>
      <c r="R84" s="16" t="str">
        <f t="shared" si="26"/>
        <v/>
      </c>
      <c r="S84" s="23" t="str">
        <f t="shared" si="27"/>
        <v/>
      </c>
      <c r="T84" s="16" t="str">
        <f t="shared" si="28"/>
        <v/>
      </c>
      <c r="U84" s="23" t="str">
        <f t="shared" si="29"/>
        <v/>
      </c>
      <c r="V84" s="16" t="str">
        <f t="shared" si="30"/>
        <v/>
      </c>
      <c r="W84" s="26" t="str">
        <f t="shared" si="31"/>
        <v/>
      </c>
      <c r="X84" s="25" t="str">
        <f t="shared" si="32"/>
        <v/>
      </c>
    </row>
    <row r="85" spans="3:24" x14ac:dyDescent="0.25">
      <c r="C85" s="57">
        <f t="shared" si="21"/>
        <v>1</v>
      </c>
      <c r="D85" s="13">
        <f>IF(C85=1,SUM(C$2:C85),0)</f>
        <v>57</v>
      </c>
      <c r="E85" s="13">
        <f t="shared" si="22"/>
        <v>84</v>
      </c>
      <c r="F85" s="48">
        <f t="shared" si="35"/>
        <v>43914</v>
      </c>
      <c r="G85" s="29" t="str">
        <f t="shared" si="34"/>
        <v>JOUR OUVRE</v>
      </c>
      <c r="I85" s="27">
        <f t="shared" si="33"/>
        <v>43976</v>
      </c>
      <c r="J85" s="13"/>
      <c r="K85" s="13"/>
      <c r="L85" s="13"/>
      <c r="M85" s="13"/>
      <c r="N85" s="29"/>
      <c r="O85" s="15" t="str">
        <f t="shared" si="23"/>
        <v/>
      </c>
      <c r="P85" s="16" t="str">
        <f t="shared" si="24"/>
        <v/>
      </c>
      <c r="Q85" s="23" t="str">
        <f t="shared" si="25"/>
        <v/>
      </c>
      <c r="R85" s="16" t="str">
        <f t="shared" si="26"/>
        <v/>
      </c>
      <c r="S85" s="23" t="str">
        <f t="shared" si="27"/>
        <v/>
      </c>
      <c r="T85" s="16" t="str">
        <f t="shared" si="28"/>
        <v/>
      </c>
      <c r="U85" s="23" t="str">
        <f t="shared" si="29"/>
        <v/>
      </c>
      <c r="V85" s="16" t="str">
        <f t="shared" si="30"/>
        <v/>
      </c>
      <c r="W85" s="26" t="str">
        <f t="shared" si="31"/>
        <v/>
      </c>
      <c r="X85" s="25" t="str">
        <f t="shared" si="32"/>
        <v/>
      </c>
    </row>
    <row r="86" spans="3:24" x14ac:dyDescent="0.25">
      <c r="C86" s="57">
        <f t="shared" si="21"/>
        <v>1</v>
      </c>
      <c r="D86" s="13">
        <f>IF(C86=1,SUM(C$2:C86),0)</f>
        <v>58</v>
      </c>
      <c r="E86" s="13">
        <f t="shared" si="22"/>
        <v>85</v>
      </c>
      <c r="F86" s="48">
        <f t="shared" si="35"/>
        <v>43915</v>
      </c>
      <c r="G86" s="29" t="str">
        <f t="shared" si="34"/>
        <v>JOUR OUVRE</v>
      </c>
      <c r="I86" s="27">
        <f t="shared" si="33"/>
        <v>43977</v>
      </c>
      <c r="J86" s="13"/>
      <c r="K86" s="13"/>
      <c r="L86" s="13"/>
      <c r="M86" s="13"/>
      <c r="N86" s="29"/>
      <c r="O86" s="15" t="str">
        <f t="shared" si="23"/>
        <v/>
      </c>
      <c r="P86" s="16" t="str">
        <f t="shared" si="24"/>
        <v/>
      </c>
      <c r="Q86" s="23" t="str">
        <f t="shared" si="25"/>
        <v/>
      </c>
      <c r="R86" s="16" t="str">
        <f t="shared" si="26"/>
        <v/>
      </c>
      <c r="S86" s="23" t="str">
        <f t="shared" si="27"/>
        <v/>
      </c>
      <c r="T86" s="16" t="str">
        <f t="shared" si="28"/>
        <v/>
      </c>
      <c r="U86" s="23" t="str">
        <f t="shared" si="29"/>
        <v/>
      </c>
      <c r="V86" s="16" t="str">
        <f t="shared" si="30"/>
        <v/>
      </c>
      <c r="W86" s="26" t="str">
        <f t="shared" si="31"/>
        <v/>
      </c>
      <c r="X86" s="25" t="str">
        <f t="shared" si="32"/>
        <v/>
      </c>
    </row>
    <row r="87" spans="3:24" x14ac:dyDescent="0.25">
      <c r="C87" s="57">
        <f t="shared" si="21"/>
        <v>1</v>
      </c>
      <c r="D87" s="13">
        <f>IF(C87=1,SUM(C$2:C87),0)</f>
        <v>59</v>
      </c>
      <c r="E87" s="13">
        <f t="shared" si="22"/>
        <v>86</v>
      </c>
      <c r="F87" s="48">
        <f t="shared" si="35"/>
        <v>43916</v>
      </c>
      <c r="G87" s="29" t="str">
        <f t="shared" si="34"/>
        <v>JOUR OUVRE</v>
      </c>
      <c r="I87" s="27">
        <f t="shared" si="33"/>
        <v>43978</v>
      </c>
      <c r="J87" s="13"/>
      <c r="K87" s="13"/>
      <c r="L87" s="13"/>
      <c r="M87" s="13"/>
      <c r="N87" s="29"/>
      <c r="O87" s="15" t="str">
        <f t="shared" si="23"/>
        <v/>
      </c>
      <c r="P87" s="16" t="str">
        <f t="shared" si="24"/>
        <v/>
      </c>
      <c r="Q87" s="23" t="str">
        <f t="shared" si="25"/>
        <v/>
      </c>
      <c r="R87" s="16" t="str">
        <f t="shared" si="26"/>
        <v/>
      </c>
      <c r="S87" s="23" t="str">
        <f t="shared" si="27"/>
        <v/>
      </c>
      <c r="T87" s="16" t="str">
        <f t="shared" si="28"/>
        <v/>
      </c>
      <c r="U87" s="23" t="str">
        <f t="shared" si="29"/>
        <v/>
      </c>
      <c r="V87" s="16" t="str">
        <f t="shared" si="30"/>
        <v/>
      </c>
      <c r="W87" s="26" t="str">
        <f t="shared" si="31"/>
        <v/>
      </c>
      <c r="X87" s="25" t="str">
        <f t="shared" si="32"/>
        <v/>
      </c>
    </row>
    <row r="88" spans="3:24" x14ac:dyDescent="0.25">
      <c r="C88" s="57">
        <f t="shared" si="21"/>
        <v>1</v>
      </c>
      <c r="D88" s="13">
        <f>IF(C88=1,SUM(C$2:C88),0)</f>
        <v>60</v>
      </c>
      <c r="E88" s="13">
        <f t="shared" si="22"/>
        <v>87</v>
      </c>
      <c r="F88" s="48">
        <f t="shared" si="35"/>
        <v>43917</v>
      </c>
      <c r="G88" s="29" t="str">
        <f t="shared" si="34"/>
        <v>JOUR OUVRE</v>
      </c>
      <c r="I88" s="27">
        <f t="shared" si="33"/>
        <v>43979</v>
      </c>
      <c r="J88" s="13"/>
      <c r="K88" s="13"/>
      <c r="L88" s="13"/>
      <c r="M88" s="13"/>
      <c r="N88" s="29"/>
      <c r="O88" s="15" t="str">
        <f t="shared" si="23"/>
        <v/>
      </c>
      <c r="P88" s="16" t="str">
        <f t="shared" si="24"/>
        <v/>
      </c>
      <c r="Q88" s="23" t="str">
        <f t="shared" si="25"/>
        <v/>
      </c>
      <c r="R88" s="16" t="str">
        <f t="shared" si="26"/>
        <v/>
      </c>
      <c r="S88" s="23" t="str">
        <f t="shared" si="27"/>
        <v/>
      </c>
      <c r="T88" s="16" t="str">
        <f t="shared" si="28"/>
        <v/>
      </c>
      <c r="U88" s="23" t="str">
        <f t="shared" si="29"/>
        <v/>
      </c>
      <c r="V88" s="16" t="str">
        <f t="shared" si="30"/>
        <v/>
      </c>
      <c r="W88" s="26" t="str">
        <f t="shared" si="31"/>
        <v/>
      </c>
      <c r="X88" s="25" t="str">
        <f t="shared" si="32"/>
        <v/>
      </c>
    </row>
    <row r="89" spans="3:24" x14ac:dyDescent="0.25">
      <c r="C89" s="57">
        <f t="shared" si="21"/>
        <v>0</v>
      </c>
      <c r="D89" s="13">
        <f>IF(C89=1,SUM(C$2:C89),0)</f>
        <v>0</v>
      </c>
      <c r="E89" s="13">
        <f t="shared" si="22"/>
        <v>88</v>
      </c>
      <c r="F89" s="48">
        <f t="shared" si="35"/>
        <v>43918</v>
      </c>
      <c r="G89" s="29" t="str">
        <f t="shared" si="34"/>
        <v>JOUR NON OUVRE</v>
      </c>
      <c r="I89" s="27">
        <f t="shared" si="33"/>
        <v>43980</v>
      </c>
      <c r="J89" s="13"/>
      <c r="K89" s="13"/>
      <c r="L89" s="13"/>
      <c r="M89" s="13"/>
      <c r="N89" s="29"/>
      <c r="O89" s="15" t="str">
        <f t="shared" si="23"/>
        <v/>
      </c>
      <c r="P89" s="16" t="str">
        <f t="shared" si="24"/>
        <v/>
      </c>
      <c r="Q89" s="23" t="str">
        <f t="shared" si="25"/>
        <v/>
      </c>
      <c r="R89" s="16" t="str">
        <f t="shared" si="26"/>
        <v/>
      </c>
      <c r="S89" s="23" t="str">
        <f t="shared" si="27"/>
        <v/>
      </c>
      <c r="T89" s="16" t="str">
        <f t="shared" si="28"/>
        <v/>
      </c>
      <c r="U89" s="23" t="str">
        <f t="shared" si="29"/>
        <v/>
      </c>
      <c r="V89" s="16" t="str">
        <f t="shared" si="30"/>
        <v/>
      </c>
      <c r="W89" s="26" t="str">
        <f t="shared" si="31"/>
        <v/>
      </c>
      <c r="X89" s="25" t="str">
        <f t="shared" si="32"/>
        <v/>
      </c>
    </row>
    <row r="90" spans="3:24" x14ac:dyDescent="0.25">
      <c r="C90" s="57">
        <f t="shared" si="21"/>
        <v>0</v>
      </c>
      <c r="D90" s="13">
        <f>IF(C90=1,SUM(C$2:C90),0)</f>
        <v>0</v>
      </c>
      <c r="E90" s="13">
        <f t="shared" si="22"/>
        <v>89</v>
      </c>
      <c r="F90" s="48">
        <f t="shared" si="35"/>
        <v>43919</v>
      </c>
      <c r="G90" s="29" t="str">
        <f t="shared" si="34"/>
        <v>JOUR NON OUVRE</v>
      </c>
      <c r="I90" s="27">
        <f t="shared" si="33"/>
        <v>43984</v>
      </c>
      <c r="J90" s="13"/>
      <c r="K90" s="13"/>
      <c r="L90" s="13"/>
      <c r="M90" s="13"/>
      <c r="N90" s="29"/>
      <c r="O90" s="15" t="str">
        <f t="shared" si="23"/>
        <v/>
      </c>
      <c r="P90" s="16" t="str">
        <f t="shared" si="24"/>
        <v/>
      </c>
      <c r="Q90" s="23" t="str">
        <f t="shared" si="25"/>
        <v/>
      </c>
      <c r="R90" s="16" t="str">
        <f t="shared" si="26"/>
        <v/>
      </c>
      <c r="S90" s="23" t="str">
        <f t="shared" si="27"/>
        <v/>
      </c>
      <c r="T90" s="16" t="str">
        <f t="shared" si="28"/>
        <v/>
      </c>
      <c r="U90" s="23" t="str">
        <f t="shared" si="29"/>
        <v/>
      </c>
      <c r="V90" s="16" t="str">
        <f t="shared" si="30"/>
        <v/>
      </c>
      <c r="W90" s="26" t="str">
        <f t="shared" si="31"/>
        <v/>
      </c>
      <c r="X90" s="25" t="str">
        <f t="shared" si="32"/>
        <v/>
      </c>
    </row>
    <row r="91" spans="3:24" x14ac:dyDescent="0.25">
      <c r="C91" s="57">
        <f t="shared" si="21"/>
        <v>1</v>
      </c>
      <c r="D91" s="13">
        <f>IF(C91=1,SUM(C$2:C91),0)</f>
        <v>61</v>
      </c>
      <c r="E91" s="13">
        <f t="shared" si="22"/>
        <v>90</v>
      </c>
      <c r="F91" s="48">
        <f t="shared" si="35"/>
        <v>43920</v>
      </c>
      <c r="G91" s="29" t="str">
        <f t="shared" si="34"/>
        <v>JOUR OUVRE</v>
      </c>
      <c r="I91" s="27">
        <f t="shared" si="33"/>
        <v>43985</v>
      </c>
      <c r="J91" s="13"/>
      <c r="K91" s="13"/>
      <c r="L91" s="13"/>
      <c r="M91" s="13"/>
      <c r="N91" s="29"/>
      <c r="O91" s="15" t="str">
        <f t="shared" si="23"/>
        <v/>
      </c>
      <c r="P91" s="16" t="str">
        <f t="shared" si="24"/>
        <v/>
      </c>
      <c r="Q91" s="23" t="str">
        <f t="shared" si="25"/>
        <v/>
      </c>
      <c r="R91" s="16" t="str">
        <f t="shared" si="26"/>
        <v/>
      </c>
      <c r="S91" s="23" t="str">
        <f t="shared" si="27"/>
        <v/>
      </c>
      <c r="T91" s="16" t="str">
        <f t="shared" si="28"/>
        <v/>
      </c>
      <c r="U91" s="23" t="str">
        <f t="shared" si="29"/>
        <v/>
      </c>
      <c r="V91" s="16" t="str">
        <f t="shared" si="30"/>
        <v/>
      </c>
      <c r="W91" s="26" t="str">
        <f t="shared" si="31"/>
        <v/>
      </c>
      <c r="X91" s="25" t="str">
        <f t="shared" si="32"/>
        <v/>
      </c>
    </row>
    <row r="92" spans="3:24" x14ac:dyDescent="0.25">
      <c r="C92" s="57">
        <f t="shared" si="21"/>
        <v>1</v>
      </c>
      <c r="D92" s="13">
        <f>IF(C92=1,SUM(C$2:C92),0)</f>
        <v>62</v>
      </c>
      <c r="E92" s="13">
        <f t="shared" si="22"/>
        <v>91</v>
      </c>
      <c r="F92" s="48">
        <f t="shared" si="35"/>
        <v>43921</v>
      </c>
      <c r="G92" s="29" t="str">
        <f t="shared" si="34"/>
        <v>JOUR OUVRE</v>
      </c>
      <c r="I92" s="27">
        <f t="shared" si="33"/>
        <v>43986</v>
      </c>
      <c r="J92" s="13"/>
      <c r="K92" s="13"/>
      <c r="L92" s="13"/>
      <c r="M92" s="13"/>
      <c r="N92" s="29"/>
      <c r="O92" s="15" t="str">
        <f t="shared" si="23"/>
        <v/>
      </c>
      <c r="P92" s="16" t="str">
        <f t="shared" si="24"/>
        <v/>
      </c>
      <c r="Q92" s="23" t="str">
        <f t="shared" si="25"/>
        <v/>
      </c>
      <c r="R92" s="16" t="str">
        <f t="shared" si="26"/>
        <v/>
      </c>
      <c r="S92" s="23" t="str">
        <f t="shared" si="27"/>
        <v/>
      </c>
      <c r="T92" s="16" t="str">
        <f t="shared" si="28"/>
        <v/>
      </c>
      <c r="U92" s="23" t="str">
        <f t="shared" si="29"/>
        <v/>
      </c>
      <c r="V92" s="16" t="str">
        <f t="shared" si="30"/>
        <v/>
      </c>
      <c r="W92" s="26" t="str">
        <f t="shared" si="31"/>
        <v/>
      </c>
      <c r="X92" s="25" t="str">
        <f t="shared" si="32"/>
        <v/>
      </c>
    </row>
    <row r="93" spans="3:24" x14ac:dyDescent="0.25">
      <c r="C93" s="57">
        <f t="shared" si="21"/>
        <v>1</v>
      </c>
      <c r="D93" s="13">
        <f>IF(C93=1,SUM(C$2:C93),0)</f>
        <v>63</v>
      </c>
      <c r="E93" s="13">
        <f t="shared" si="22"/>
        <v>92</v>
      </c>
      <c r="F93" s="48">
        <f t="shared" si="35"/>
        <v>43922</v>
      </c>
      <c r="G93" s="29" t="str">
        <f t="shared" si="34"/>
        <v>JOUR OUVRE</v>
      </c>
      <c r="I93" s="27">
        <f t="shared" si="33"/>
        <v>43987</v>
      </c>
      <c r="J93" s="13"/>
      <c r="K93" s="13"/>
      <c r="L93" s="13"/>
      <c r="M93" s="13"/>
      <c r="N93" s="29"/>
      <c r="O93" s="15" t="str">
        <f t="shared" si="23"/>
        <v/>
      </c>
      <c r="P93" s="16" t="str">
        <f t="shared" si="24"/>
        <v/>
      </c>
      <c r="Q93" s="23" t="str">
        <f t="shared" si="25"/>
        <v/>
      </c>
      <c r="R93" s="16" t="str">
        <f t="shared" si="26"/>
        <v/>
      </c>
      <c r="S93" s="23" t="str">
        <f t="shared" si="27"/>
        <v/>
      </c>
      <c r="T93" s="16" t="str">
        <f t="shared" si="28"/>
        <v/>
      </c>
      <c r="U93" s="23" t="str">
        <f t="shared" si="29"/>
        <v/>
      </c>
      <c r="V93" s="16" t="str">
        <f t="shared" si="30"/>
        <v/>
      </c>
      <c r="W93" s="26" t="str">
        <f t="shared" si="31"/>
        <v/>
      </c>
      <c r="X93" s="25" t="str">
        <f t="shared" si="32"/>
        <v/>
      </c>
    </row>
    <row r="94" spans="3:24" x14ac:dyDescent="0.25">
      <c r="C94" s="57">
        <f t="shared" si="21"/>
        <v>1</v>
      </c>
      <c r="D94" s="13">
        <f>IF(C94=1,SUM(C$2:C94),0)</f>
        <v>64</v>
      </c>
      <c r="E94" s="13">
        <f t="shared" si="22"/>
        <v>93</v>
      </c>
      <c r="F94" s="48">
        <f t="shared" si="35"/>
        <v>43923</v>
      </c>
      <c r="G94" s="29" t="str">
        <f t="shared" si="34"/>
        <v>JOUR OUVRE</v>
      </c>
      <c r="I94" s="27">
        <f t="shared" si="33"/>
        <v>43990</v>
      </c>
      <c r="J94" s="13"/>
      <c r="K94" s="13"/>
      <c r="L94" s="13"/>
      <c r="M94" s="13"/>
      <c r="N94" s="29"/>
      <c r="O94" s="15" t="str">
        <f t="shared" si="23"/>
        <v/>
      </c>
      <c r="P94" s="16" t="str">
        <f t="shared" si="24"/>
        <v/>
      </c>
      <c r="Q94" s="23" t="str">
        <f t="shared" si="25"/>
        <v/>
      </c>
      <c r="R94" s="16" t="str">
        <f t="shared" si="26"/>
        <v/>
      </c>
      <c r="S94" s="23" t="str">
        <f t="shared" si="27"/>
        <v/>
      </c>
      <c r="T94" s="16" t="str">
        <f t="shared" si="28"/>
        <v/>
      </c>
      <c r="U94" s="23" t="str">
        <f t="shared" si="29"/>
        <v/>
      </c>
      <c r="V94" s="16" t="str">
        <f t="shared" si="30"/>
        <v/>
      </c>
      <c r="W94" s="26" t="str">
        <f t="shared" si="31"/>
        <v/>
      </c>
      <c r="X94" s="25" t="str">
        <f t="shared" si="32"/>
        <v/>
      </c>
    </row>
    <row r="95" spans="3:24" x14ac:dyDescent="0.25">
      <c r="C95" s="57">
        <f t="shared" si="21"/>
        <v>1</v>
      </c>
      <c r="D95" s="13">
        <f>IF(C95=1,SUM(C$2:C95),0)</f>
        <v>65</v>
      </c>
      <c r="E95" s="13">
        <f t="shared" si="22"/>
        <v>94</v>
      </c>
      <c r="F95" s="48">
        <f t="shared" si="35"/>
        <v>43924</v>
      </c>
      <c r="G95" s="29" t="str">
        <f t="shared" si="34"/>
        <v>JOUR OUVRE</v>
      </c>
      <c r="I95" s="27">
        <f t="shared" si="33"/>
        <v>43991</v>
      </c>
      <c r="J95" s="13"/>
      <c r="K95" s="13"/>
      <c r="L95" s="13"/>
      <c r="M95" s="13"/>
      <c r="N95" s="29"/>
      <c r="O95" s="15" t="str">
        <f t="shared" si="23"/>
        <v/>
      </c>
      <c r="P95" s="16" t="str">
        <f t="shared" si="24"/>
        <v/>
      </c>
      <c r="Q95" s="23" t="str">
        <f t="shared" si="25"/>
        <v/>
      </c>
      <c r="R95" s="16" t="str">
        <f t="shared" si="26"/>
        <v/>
      </c>
      <c r="S95" s="23" t="str">
        <f t="shared" si="27"/>
        <v/>
      </c>
      <c r="T95" s="16" t="str">
        <f t="shared" si="28"/>
        <v/>
      </c>
      <c r="U95" s="23" t="str">
        <f t="shared" si="29"/>
        <v/>
      </c>
      <c r="V95" s="16" t="str">
        <f t="shared" si="30"/>
        <v/>
      </c>
      <c r="W95" s="26" t="str">
        <f t="shared" si="31"/>
        <v/>
      </c>
      <c r="X95" s="25" t="str">
        <f t="shared" si="32"/>
        <v/>
      </c>
    </row>
    <row r="96" spans="3:24" x14ac:dyDescent="0.25">
      <c r="C96" s="57">
        <f t="shared" si="21"/>
        <v>0</v>
      </c>
      <c r="D96" s="13">
        <f>IF(C96=1,SUM(C$2:C96),0)</f>
        <v>0</v>
      </c>
      <c r="E96" s="13">
        <f t="shared" si="22"/>
        <v>95</v>
      </c>
      <c r="F96" s="48">
        <f t="shared" si="35"/>
        <v>43925</v>
      </c>
      <c r="G96" s="29" t="str">
        <f t="shared" si="34"/>
        <v>JOUR NON OUVRE</v>
      </c>
      <c r="I96" s="27">
        <f t="shared" si="33"/>
        <v>43992</v>
      </c>
      <c r="J96" s="13"/>
      <c r="K96" s="13"/>
      <c r="L96" s="13"/>
      <c r="M96" s="13"/>
      <c r="N96" s="29"/>
      <c r="O96" s="15" t="str">
        <f t="shared" si="23"/>
        <v/>
      </c>
      <c r="P96" s="16" t="str">
        <f t="shared" si="24"/>
        <v/>
      </c>
      <c r="Q96" s="23" t="str">
        <f t="shared" si="25"/>
        <v/>
      </c>
      <c r="R96" s="16" t="str">
        <f t="shared" si="26"/>
        <v/>
      </c>
      <c r="S96" s="23" t="str">
        <f t="shared" si="27"/>
        <v/>
      </c>
      <c r="T96" s="16" t="str">
        <f t="shared" si="28"/>
        <v/>
      </c>
      <c r="U96" s="23" t="str">
        <f t="shared" si="29"/>
        <v/>
      </c>
      <c r="V96" s="16" t="str">
        <f t="shared" si="30"/>
        <v/>
      </c>
      <c r="W96" s="26" t="str">
        <f t="shared" si="31"/>
        <v/>
      </c>
      <c r="X96" s="25" t="str">
        <f t="shared" si="32"/>
        <v/>
      </c>
    </row>
    <row r="97" spans="3:24" x14ac:dyDescent="0.25">
      <c r="C97" s="57">
        <f t="shared" si="21"/>
        <v>0</v>
      </c>
      <c r="D97" s="13">
        <f>IF(C97=1,SUM(C$2:C97),0)</f>
        <v>0</v>
      </c>
      <c r="E97" s="13">
        <f t="shared" si="22"/>
        <v>96</v>
      </c>
      <c r="F97" s="48">
        <f t="shared" si="35"/>
        <v>43926</v>
      </c>
      <c r="G97" s="29" t="str">
        <f t="shared" si="34"/>
        <v>JOUR NON OUVRE</v>
      </c>
      <c r="I97" s="27">
        <f t="shared" si="33"/>
        <v>43993</v>
      </c>
      <c r="J97" s="13"/>
      <c r="K97" s="13"/>
      <c r="L97" s="13"/>
      <c r="M97" s="13"/>
      <c r="N97" s="29"/>
      <c r="O97" s="15" t="str">
        <f t="shared" si="23"/>
        <v/>
      </c>
      <c r="P97" s="16" t="str">
        <f t="shared" si="24"/>
        <v/>
      </c>
      <c r="Q97" s="23" t="str">
        <f t="shared" si="25"/>
        <v/>
      </c>
      <c r="R97" s="16" t="str">
        <f t="shared" si="26"/>
        <v/>
      </c>
      <c r="S97" s="23" t="str">
        <f t="shared" si="27"/>
        <v/>
      </c>
      <c r="T97" s="16" t="str">
        <f t="shared" si="28"/>
        <v/>
      </c>
      <c r="U97" s="23" t="str">
        <f t="shared" si="29"/>
        <v/>
      </c>
      <c r="V97" s="16" t="str">
        <f t="shared" si="30"/>
        <v/>
      </c>
      <c r="W97" s="26" t="str">
        <f t="shared" si="31"/>
        <v/>
      </c>
      <c r="X97" s="25" t="str">
        <f t="shared" si="32"/>
        <v/>
      </c>
    </row>
    <row r="98" spans="3:24" x14ac:dyDescent="0.25">
      <c r="C98" s="57">
        <f t="shared" si="21"/>
        <v>1</v>
      </c>
      <c r="D98" s="13">
        <f>IF(C98=1,SUM(C$2:C98),0)</f>
        <v>66</v>
      </c>
      <c r="E98" s="13">
        <f t="shared" si="22"/>
        <v>97</v>
      </c>
      <c r="F98" s="48">
        <f t="shared" si="35"/>
        <v>43927</v>
      </c>
      <c r="G98" s="29" t="str">
        <f t="shared" si="34"/>
        <v>JOUR OUVRE</v>
      </c>
      <c r="I98" s="27">
        <f t="shared" si="33"/>
        <v>43994</v>
      </c>
      <c r="J98" s="13"/>
      <c r="K98" s="13"/>
      <c r="L98" s="13"/>
      <c r="M98" s="13"/>
      <c r="N98" s="29"/>
      <c r="O98" s="15" t="str">
        <f t="shared" si="23"/>
        <v/>
      </c>
      <c r="P98" s="16" t="str">
        <f t="shared" si="24"/>
        <v/>
      </c>
      <c r="Q98" s="23" t="str">
        <f t="shared" si="25"/>
        <v/>
      </c>
      <c r="R98" s="16" t="str">
        <f t="shared" si="26"/>
        <v/>
      </c>
      <c r="S98" s="23" t="str">
        <f t="shared" si="27"/>
        <v/>
      </c>
      <c r="T98" s="16" t="str">
        <f t="shared" si="28"/>
        <v/>
      </c>
      <c r="U98" s="23" t="str">
        <f t="shared" si="29"/>
        <v/>
      </c>
      <c r="V98" s="16" t="str">
        <f t="shared" si="30"/>
        <v/>
      </c>
      <c r="W98" s="26" t="str">
        <f t="shared" si="31"/>
        <v/>
      </c>
      <c r="X98" s="25" t="str">
        <f t="shared" si="32"/>
        <v/>
      </c>
    </row>
    <row r="99" spans="3:24" x14ac:dyDescent="0.25">
      <c r="C99" s="57">
        <f t="shared" si="21"/>
        <v>1</v>
      </c>
      <c r="D99" s="13">
        <f>IF(C99=1,SUM(C$2:C99),0)</f>
        <v>67</v>
      </c>
      <c r="E99" s="13">
        <f t="shared" si="22"/>
        <v>98</v>
      </c>
      <c r="F99" s="48">
        <f t="shared" si="35"/>
        <v>43928</v>
      </c>
      <c r="G99" s="29" t="str">
        <f t="shared" si="34"/>
        <v>JOUR OUVRE</v>
      </c>
      <c r="I99" s="27">
        <f t="shared" si="33"/>
        <v>43997</v>
      </c>
      <c r="J99" s="13"/>
      <c r="K99" s="13"/>
      <c r="L99" s="13"/>
      <c r="M99" s="13"/>
      <c r="N99" s="29"/>
      <c r="O99" s="15" t="str">
        <f t="shared" si="23"/>
        <v/>
      </c>
      <c r="P99" s="16" t="str">
        <f t="shared" si="24"/>
        <v/>
      </c>
      <c r="Q99" s="23" t="str">
        <f t="shared" si="25"/>
        <v/>
      </c>
      <c r="R99" s="16" t="str">
        <f t="shared" si="26"/>
        <v/>
      </c>
      <c r="S99" s="23" t="str">
        <f t="shared" si="27"/>
        <v/>
      </c>
      <c r="T99" s="16" t="str">
        <f t="shared" si="28"/>
        <v/>
      </c>
      <c r="U99" s="23" t="str">
        <f t="shared" si="29"/>
        <v/>
      </c>
      <c r="V99" s="16" t="str">
        <f t="shared" si="30"/>
        <v/>
      </c>
      <c r="W99" s="26" t="str">
        <f t="shared" si="31"/>
        <v/>
      </c>
      <c r="X99" s="25" t="str">
        <f t="shared" si="32"/>
        <v/>
      </c>
    </row>
    <row r="100" spans="3:24" x14ac:dyDescent="0.25">
      <c r="C100" s="57">
        <f t="shared" ref="C100:C163" si="36">IF(G100="JOUR OUVRE",1,0)</f>
        <v>1</v>
      </c>
      <c r="D100" s="13">
        <f>IF(C100=1,SUM(C$2:C100),0)</f>
        <v>68</v>
      </c>
      <c r="E100" s="13">
        <f t="shared" ref="E100:E163" si="37">IF(E99="","",IF(E99+1&lt;=MAX(D$2:D$367),E99+1,""))</f>
        <v>99</v>
      </c>
      <c r="F100" s="48">
        <f t="shared" si="35"/>
        <v>43929</v>
      </c>
      <c r="G100" s="29" t="str">
        <f t="shared" si="34"/>
        <v>JOUR OUVRE</v>
      </c>
      <c r="I100" s="27">
        <f t="shared" si="33"/>
        <v>43998</v>
      </c>
      <c r="J100" s="13"/>
      <c r="K100" s="13"/>
      <c r="L100" s="13"/>
      <c r="M100" s="13"/>
      <c r="N100" s="29"/>
      <c r="O100" s="15" t="str">
        <f t="shared" si="23"/>
        <v/>
      </c>
      <c r="P100" s="16" t="str">
        <f t="shared" si="24"/>
        <v/>
      </c>
      <c r="Q100" s="23" t="str">
        <f t="shared" si="25"/>
        <v/>
      </c>
      <c r="R100" s="16" t="str">
        <f t="shared" si="26"/>
        <v/>
      </c>
      <c r="S100" s="23" t="str">
        <f t="shared" si="27"/>
        <v/>
      </c>
      <c r="T100" s="16" t="str">
        <f t="shared" si="28"/>
        <v/>
      </c>
      <c r="U100" s="23" t="str">
        <f t="shared" si="29"/>
        <v/>
      </c>
      <c r="V100" s="16" t="str">
        <f t="shared" si="30"/>
        <v/>
      </c>
      <c r="W100" s="26" t="str">
        <f t="shared" si="31"/>
        <v/>
      </c>
      <c r="X100" s="25" t="str">
        <f t="shared" si="32"/>
        <v/>
      </c>
    </row>
    <row r="101" spans="3:24" x14ac:dyDescent="0.25">
      <c r="C101" s="57">
        <f t="shared" si="36"/>
        <v>1</v>
      </c>
      <c r="D101" s="13">
        <f>IF(C101=1,SUM(C$2:C101),0)</f>
        <v>69</v>
      </c>
      <c r="E101" s="13">
        <f t="shared" si="37"/>
        <v>100</v>
      </c>
      <c r="F101" s="48">
        <f t="shared" si="35"/>
        <v>43930</v>
      </c>
      <c r="G101" s="29" t="str">
        <f t="shared" si="34"/>
        <v>JOUR OUVRE</v>
      </c>
      <c r="I101" s="27">
        <f t="shared" si="33"/>
        <v>43999</v>
      </c>
      <c r="J101" s="13"/>
      <c r="K101" s="13"/>
      <c r="L101" s="13"/>
      <c r="M101" s="13"/>
      <c r="N101" s="29"/>
      <c r="O101" s="15" t="str">
        <f t="shared" si="23"/>
        <v/>
      </c>
      <c r="P101" s="16" t="str">
        <f t="shared" si="24"/>
        <v/>
      </c>
      <c r="Q101" s="23" t="str">
        <f t="shared" si="25"/>
        <v/>
      </c>
      <c r="R101" s="16" t="str">
        <f t="shared" si="26"/>
        <v/>
      </c>
      <c r="S101" s="23" t="str">
        <f t="shared" si="27"/>
        <v/>
      </c>
      <c r="T101" s="16" t="str">
        <f t="shared" si="28"/>
        <v/>
      </c>
      <c r="U101" s="23" t="str">
        <f t="shared" si="29"/>
        <v/>
      </c>
      <c r="V101" s="16" t="str">
        <f t="shared" si="30"/>
        <v/>
      </c>
      <c r="W101" s="26" t="str">
        <f t="shared" si="31"/>
        <v/>
      </c>
      <c r="X101" s="25" t="str">
        <f t="shared" si="32"/>
        <v/>
      </c>
    </row>
    <row r="102" spans="3:24" x14ac:dyDescent="0.25">
      <c r="C102" s="57">
        <f t="shared" si="36"/>
        <v>1</v>
      </c>
      <c r="D102" s="13">
        <f>IF(C102=1,SUM(C$2:C102),0)</f>
        <v>70</v>
      </c>
      <c r="E102" s="13">
        <f t="shared" si="37"/>
        <v>101</v>
      </c>
      <c r="F102" s="48">
        <f t="shared" si="35"/>
        <v>43931</v>
      </c>
      <c r="G102" s="29" t="str">
        <f t="shared" si="34"/>
        <v>JOUR OUVRE</v>
      </c>
      <c r="I102" s="27">
        <f t="shared" si="33"/>
        <v>44000</v>
      </c>
      <c r="J102" s="13"/>
      <c r="K102" s="13"/>
      <c r="L102" s="13"/>
      <c r="M102" s="13"/>
      <c r="N102" s="29"/>
      <c r="O102" s="15" t="str">
        <f t="shared" si="23"/>
        <v/>
      </c>
      <c r="P102" s="16" t="str">
        <f t="shared" si="24"/>
        <v/>
      </c>
      <c r="Q102" s="23" t="str">
        <f t="shared" si="25"/>
        <v/>
      </c>
      <c r="R102" s="16" t="str">
        <f t="shared" si="26"/>
        <v/>
      </c>
      <c r="S102" s="23" t="str">
        <f t="shared" si="27"/>
        <v/>
      </c>
      <c r="T102" s="16" t="str">
        <f t="shared" si="28"/>
        <v/>
      </c>
      <c r="U102" s="23" t="str">
        <f t="shared" si="29"/>
        <v/>
      </c>
      <c r="V102" s="16" t="str">
        <f t="shared" si="30"/>
        <v/>
      </c>
      <c r="W102" s="26" t="str">
        <f t="shared" si="31"/>
        <v/>
      </c>
      <c r="X102" s="25" t="str">
        <f t="shared" si="32"/>
        <v/>
      </c>
    </row>
    <row r="103" spans="3:24" x14ac:dyDescent="0.25">
      <c r="C103" s="57">
        <f t="shared" si="36"/>
        <v>0</v>
      </c>
      <c r="D103" s="13">
        <f>IF(C103=1,SUM(C$2:C103),0)</f>
        <v>0</v>
      </c>
      <c r="E103" s="13">
        <f t="shared" si="37"/>
        <v>102</v>
      </c>
      <c r="F103" s="48">
        <f t="shared" si="35"/>
        <v>43932</v>
      </c>
      <c r="G103" s="29" t="str">
        <f t="shared" si="34"/>
        <v>JOUR NON OUVRE</v>
      </c>
      <c r="I103" s="27">
        <f t="shared" si="33"/>
        <v>44001</v>
      </c>
      <c r="J103" s="13"/>
      <c r="K103" s="13"/>
      <c r="L103" s="13"/>
      <c r="M103" s="13"/>
      <c r="N103" s="29"/>
      <c r="O103" s="15" t="str">
        <f t="shared" si="23"/>
        <v/>
      </c>
      <c r="P103" s="16" t="str">
        <f t="shared" si="24"/>
        <v/>
      </c>
      <c r="Q103" s="23" t="str">
        <f t="shared" si="25"/>
        <v/>
      </c>
      <c r="R103" s="16" t="str">
        <f t="shared" si="26"/>
        <v/>
      </c>
      <c r="S103" s="23" t="str">
        <f t="shared" si="27"/>
        <v/>
      </c>
      <c r="T103" s="16" t="str">
        <f t="shared" si="28"/>
        <v/>
      </c>
      <c r="U103" s="23" t="str">
        <f t="shared" si="29"/>
        <v/>
      </c>
      <c r="V103" s="16" t="str">
        <f t="shared" si="30"/>
        <v/>
      </c>
      <c r="W103" s="26" t="str">
        <f t="shared" si="31"/>
        <v/>
      </c>
      <c r="X103" s="25" t="str">
        <f t="shared" si="32"/>
        <v/>
      </c>
    </row>
    <row r="104" spans="3:24" x14ac:dyDescent="0.25">
      <c r="C104" s="57">
        <f t="shared" si="36"/>
        <v>0</v>
      </c>
      <c r="D104" s="13">
        <f>IF(C104=1,SUM(C$2:C104),0)</f>
        <v>0</v>
      </c>
      <c r="E104" s="13">
        <f t="shared" si="37"/>
        <v>103</v>
      </c>
      <c r="F104" s="48">
        <f t="shared" si="35"/>
        <v>43933</v>
      </c>
      <c r="G104" s="29" t="str">
        <f t="shared" si="34"/>
        <v>JOUR NON OUVRE</v>
      </c>
      <c r="I104" s="27">
        <f t="shared" si="33"/>
        <v>44004</v>
      </c>
      <c r="J104" s="13"/>
      <c r="K104" s="13"/>
      <c r="L104" s="13"/>
      <c r="M104" s="13"/>
      <c r="N104" s="29"/>
      <c r="O104" s="15" t="str">
        <f t="shared" ref="O104:O167" si="38">IFERROR(IF(OR(I104="",J104="",K104="",L104="",M104=""),"",M104-J104),0)</f>
        <v/>
      </c>
      <c r="P104" s="16" t="str">
        <f t="shared" ref="P104:P167" si="39">IF(O104="","",O104*24)</f>
        <v/>
      </c>
      <c r="Q104" s="23" t="str">
        <f t="shared" ref="Q104:Q167" si="40">IF(O104="","",L104-K104)</f>
        <v/>
      </c>
      <c r="R104" s="16" t="str">
        <f t="shared" ref="R104:R167" si="41">IF(O104="","",Q104*24)</f>
        <v/>
      </c>
      <c r="S104" s="23" t="str">
        <f t="shared" ref="S104:S167" si="42">IF(Q104&lt;AB$1,AB$1,Q104)</f>
        <v/>
      </c>
      <c r="T104" s="16" t="str">
        <f t="shared" ref="T104:T167" si="43">IF(R104&lt;AC$1,AC$1,R104)</f>
        <v/>
      </c>
      <c r="U104" s="23" t="str">
        <f t="shared" ref="U104:U167" si="44">IF(O104="","",O104-S104)</f>
        <v/>
      </c>
      <c r="V104" s="16" t="str">
        <f t="shared" ref="V104:V167" si="45">IF(O104="","",P104-T104)</f>
        <v/>
      </c>
      <c r="W104" s="26" t="str">
        <f t="shared" ref="W104:W167" si="46">IF(O104="","",IF(U104&gt;AB$2,U104-AB$2,0))</f>
        <v/>
      </c>
      <c r="X104" s="25" t="str">
        <f t="shared" ref="X104:X167" si="47">IF(W104="","",W104*24)</f>
        <v/>
      </c>
    </row>
    <row r="105" spans="3:24" x14ac:dyDescent="0.25">
      <c r="C105" s="57">
        <f t="shared" si="36"/>
        <v>0</v>
      </c>
      <c r="D105" s="13">
        <f>IF(C105=1,SUM(C$2:C105),0)</f>
        <v>0</v>
      </c>
      <c r="E105" s="13">
        <f t="shared" si="37"/>
        <v>104</v>
      </c>
      <c r="F105" s="48">
        <f t="shared" si="35"/>
        <v>43934</v>
      </c>
      <c r="G105" s="29" t="str">
        <f t="shared" si="34"/>
        <v>JOUR NON OUVRE</v>
      </c>
      <c r="I105" s="27">
        <f t="shared" si="33"/>
        <v>44005</v>
      </c>
      <c r="J105" s="13"/>
      <c r="K105" s="13"/>
      <c r="L105" s="13"/>
      <c r="M105" s="13"/>
      <c r="N105" s="29"/>
      <c r="O105" s="15" t="str">
        <f t="shared" si="38"/>
        <v/>
      </c>
      <c r="P105" s="16" t="str">
        <f t="shared" si="39"/>
        <v/>
      </c>
      <c r="Q105" s="23" t="str">
        <f t="shared" si="40"/>
        <v/>
      </c>
      <c r="R105" s="16" t="str">
        <f t="shared" si="41"/>
        <v/>
      </c>
      <c r="S105" s="23" t="str">
        <f t="shared" si="42"/>
        <v/>
      </c>
      <c r="T105" s="16" t="str">
        <f t="shared" si="43"/>
        <v/>
      </c>
      <c r="U105" s="23" t="str">
        <f t="shared" si="44"/>
        <v/>
      </c>
      <c r="V105" s="16" t="str">
        <f t="shared" si="45"/>
        <v/>
      </c>
      <c r="W105" s="26" t="str">
        <f t="shared" si="46"/>
        <v/>
      </c>
      <c r="X105" s="25" t="str">
        <f t="shared" si="47"/>
        <v/>
      </c>
    </row>
    <row r="106" spans="3:24" x14ac:dyDescent="0.25">
      <c r="C106" s="57">
        <f t="shared" si="36"/>
        <v>0</v>
      </c>
      <c r="D106" s="13">
        <f>IF(C106=1,SUM(C$2:C106),0)</f>
        <v>0</v>
      </c>
      <c r="E106" s="13">
        <f t="shared" si="37"/>
        <v>105</v>
      </c>
      <c r="F106" s="48">
        <f t="shared" si="35"/>
        <v>43935</v>
      </c>
      <c r="G106" s="29" t="str">
        <f t="shared" si="34"/>
        <v>JOUR NON OUVRE</v>
      </c>
      <c r="I106" s="27">
        <f t="shared" si="33"/>
        <v>44006</v>
      </c>
      <c r="J106" s="13"/>
      <c r="K106" s="13"/>
      <c r="L106" s="13"/>
      <c r="M106" s="13"/>
      <c r="N106" s="29"/>
      <c r="O106" s="15" t="str">
        <f t="shared" si="38"/>
        <v/>
      </c>
      <c r="P106" s="16" t="str">
        <f t="shared" si="39"/>
        <v/>
      </c>
      <c r="Q106" s="23" t="str">
        <f t="shared" si="40"/>
        <v/>
      </c>
      <c r="R106" s="16" t="str">
        <f t="shared" si="41"/>
        <v/>
      </c>
      <c r="S106" s="23" t="str">
        <f t="shared" si="42"/>
        <v/>
      </c>
      <c r="T106" s="16" t="str">
        <f t="shared" si="43"/>
        <v/>
      </c>
      <c r="U106" s="23" t="str">
        <f t="shared" si="44"/>
        <v/>
      </c>
      <c r="V106" s="16" t="str">
        <f t="shared" si="45"/>
        <v/>
      </c>
      <c r="W106" s="26" t="str">
        <f t="shared" si="46"/>
        <v/>
      </c>
      <c r="X106" s="25" t="str">
        <f t="shared" si="47"/>
        <v/>
      </c>
    </row>
    <row r="107" spans="3:24" x14ac:dyDescent="0.25">
      <c r="C107" s="57">
        <f t="shared" si="36"/>
        <v>0</v>
      </c>
      <c r="D107" s="13">
        <f>IF(C107=1,SUM(C$2:C107),0)</f>
        <v>0</v>
      </c>
      <c r="E107" s="13">
        <f t="shared" si="37"/>
        <v>106</v>
      </c>
      <c r="F107" s="48">
        <f t="shared" si="35"/>
        <v>43936</v>
      </c>
      <c r="G107" s="29" t="str">
        <f t="shared" si="34"/>
        <v>JOUR NON OUVRE</v>
      </c>
      <c r="I107" s="27">
        <f t="shared" si="33"/>
        <v>44007</v>
      </c>
      <c r="J107" s="13"/>
      <c r="K107" s="13"/>
      <c r="L107" s="13"/>
      <c r="M107" s="13"/>
      <c r="N107" s="29"/>
      <c r="O107" s="15" t="str">
        <f t="shared" si="38"/>
        <v/>
      </c>
      <c r="P107" s="16" t="str">
        <f t="shared" si="39"/>
        <v/>
      </c>
      <c r="Q107" s="23" t="str">
        <f t="shared" si="40"/>
        <v/>
      </c>
      <c r="R107" s="16" t="str">
        <f t="shared" si="41"/>
        <v/>
      </c>
      <c r="S107" s="23" t="str">
        <f t="shared" si="42"/>
        <v/>
      </c>
      <c r="T107" s="16" t="str">
        <f t="shared" si="43"/>
        <v/>
      </c>
      <c r="U107" s="23" t="str">
        <f t="shared" si="44"/>
        <v/>
      </c>
      <c r="V107" s="16" t="str">
        <f t="shared" si="45"/>
        <v/>
      </c>
      <c r="W107" s="26" t="str">
        <f t="shared" si="46"/>
        <v/>
      </c>
      <c r="X107" s="25" t="str">
        <f t="shared" si="47"/>
        <v/>
      </c>
    </row>
    <row r="108" spans="3:24" x14ac:dyDescent="0.25">
      <c r="C108" s="57">
        <f t="shared" si="36"/>
        <v>0</v>
      </c>
      <c r="D108" s="13">
        <f>IF(C108=1,SUM(C$2:C108),0)</f>
        <v>0</v>
      </c>
      <c r="E108" s="13">
        <f t="shared" si="37"/>
        <v>107</v>
      </c>
      <c r="F108" s="48">
        <f t="shared" si="35"/>
        <v>43937</v>
      </c>
      <c r="G108" s="29" t="str">
        <f t="shared" si="34"/>
        <v>JOUR NON OUVRE</v>
      </c>
      <c r="I108" s="27">
        <f t="shared" ref="I108:I171" si="48">IF(E108="","",VLOOKUP(E108,D108:F456,3,FALSE))</f>
        <v>44008</v>
      </c>
      <c r="J108" s="13"/>
      <c r="K108" s="13"/>
      <c r="L108" s="13"/>
      <c r="M108" s="13"/>
      <c r="N108" s="29"/>
      <c r="O108" s="15" t="str">
        <f t="shared" si="38"/>
        <v/>
      </c>
      <c r="P108" s="16" t="str">
        <f t="shared" si="39"/>
        <v/>
      </c>
      <c r="Q108" s="23" t="str">
        <f t="shared" si="40"/>
        <v/>
      </c>
      <c r="R108" s="16" t="str">
        <f t="shared" si="41"/>
        <v/>
      </c>
      <c r="S108" s="23" t="str">
        <f t="shared" si="42"/>
        <v/>
      </c>
      <c r="T108" s="16" t="str">
        <f t="shared" si="43"/>
        <v/>
      </c>
      <c r="U108" s="23" t="str">
        <f t="shared" si="44"/>
        <v/>
      </c>
      <c r="V108" s="16" t="str">
        <f t="shared" si="45"/>
        <v/>
      </c>
      <c r="W108" s="26" t="str">
        <f t="shared" si="46"/>
        <v/>
      </c>
      <c r="X108" s="25" t="str">
        <f t="shared" si="47"/>
        <v/>
      </c>
    </row>
    <row r="109" spans="3:24" x14ac:dyDescent="0.25">
      <c r="C109" s="57">
        <f t="shared" si="36"/>
        <v>0</v>
      </c>
      <c r="D109" s="13">
        <f>IF(C109=1,SUM(C$2:C109),0)</f>
        <v>0</v>
      </c>
      <c r="E109" s="13">
        <f t="shared" si="37"/>
        <v>108</v>
      </c>
      <c r="F109" s="48">
        <f t="shared" si="35"/>
        <v>43938</v>
      </c>
      <c r="G109" s="29" t="str">
        <f t="shared" si="34"/>
        <v>JOUR NON OUVRE</v>
      </c>
      <c r="I109" s="27">
        <f t="shared" si="48"/>
        <v>44011</v>
      </c>
      <c r="J109" s="13"/>
      <c r="K109" s="13"/>
      <c r="L109" s="13"/>
      <c r="M109" s="13"/>
      <c r="N109" s="29"/>
      <c r="O109" s="15" t="str">
        <f t="shared" si="38"/>
        <v/>
      </c>
      <c r="P109" s="16" t="str">
        <f t="shared" si="39"/>
        <v/>
      </c>
      <c r="Q109" s="23" t="str">
        <f t="shared" si="40"/>
        <v/>
      </c>
      <c r="R109" s="16" t="str">
        <f t="shared" si="41"/>
        <v/>
      </c>
      <c r="S109" s="23" t="str">
        <f t="shared" si="42"/>
        <v/>
      </c>
      <c r="T109" s="16" t="str">
        <f t="shared" si="43"/>
        <v/>
      </c>
      <c r="U109" s="23" t="str">
        <f t="shared" si="44"/>
        <v/>
      </c>
      <c r="V109" s="16" t="str">
        <f t="shared" si="45"/>
        <v/>
      </c>
      <c r="W109" s="26" t="str">
        <f t="shared" si="46"/>
        <v/>
      </c>
      <c r="X109" s="25" t="str">
        <f t="shared" si="47"/>
        <v/>
      </c>
    </row>
    <row r="110" spans="3:24" x14ac:dyDescent="0.25">
      <c r="C110" s="57">
        <f t="shared" si="36"/>
        <v>0</v>
      </c>
      <c r="D110" s="13">
        <f>IF(C110=1,SUM(C$2:C110),0)</f>
        <v>0</v>
      </c>
      <c r="E110" s="13">
        <f t="shared" si="37"/>
        <v>109</v>
      </c>
      <c r="F110" s="48">
        <f t="shared" si="35"/>
        <v>43939</v>
      </c>
      <c r="G110" s="29" t="str">
        <f t="shared" si="34"/>
        <v>JOUR NON OUVRE</v>
      </c>
      <c r="I110" s="27">
        <f t="shared" si="48"/>
        <v>44012</v>
      </c>
      <c r="J110" s="13"/>
      <c r="K110" s="13"/>
      <c r="L110" s="13"/>
      <c r="M110" s="13"/>
      <c r="N110" s="29"/>
      <c r="O110" s="15" t="str">
        <f t="shared" si="38"/>
        <v/>
      </c>
      <c r="P110" s="16" t="str">
        <f t="shared" si="39"/>
        <v/>
      </c>
      <c r="Q110" s="23" t="str">
        <f t="shared" si="40"/>
        <v/>
      </c>
      <c r="R110" s="16" t="str">
        <f t="shared" si="41"/>
        <v/>
      </c>
      <c r="S110" s="23" t="str">
        <f t="shared" si="42"/>
        <v/>
      </c>
      <c r="T110" s="16" t="str">
        <f t="shared" si="43"/>
        <v/>
      </c>
      <c r="U110" s="23" t="str">
        <f t="shared" si="44"/>
        <v/>
      </c>
      <c r="V110" s="16" t="str">
        <f t="shared" si="45"/>
        <v/>
      </c>
      <c r="W110" s="26" t="str">
        <f t="shared" si="46"/>
        <v/>
      </c>
      <c r="X110" s="25" t="str">
        <f t="shared" si="47"/>
        <v/>
      </c>
    </row>
    <row r="111" spans="3:24" x14ac:dyDescent="0.25">
      <c r="C111" s="57">
        <f t="shared" si="36"/>
        <v>0</v>
      </c>
      <c r="D111" s="13">
        <f>IF(C111=1,SUM(C$2:C111),0)</f>
        <v>0</v>
      </c>
      <c r="E111" s="13">
        <f t="shared" si="37"/>
        <v>110</v>
      </c>
      <c r="F111" s="48">
        <f t="shared" si="35"/>
        <v>43940</v>
      </c>
      <c r="G111" s="29" t="str">
        <f t="shared" si="34"/>
        <v>JOUR NON OUVRE</v>
      </c>
      <c r="I111" s="27">
        <f t="shared" si="48"/>
        <v>44013</v>
      </c>
      <c r="J111" s="13"/>
      <c r="K111" s="13"/>
      <c r="L111" s="13"/>
      <c r="M111" s="13"/>
      <c r="N111" s="29"/>
      <c r="O111" s="15" t="str">
        <f t="shared" si="38"/>
        <v/>
      </c>
      <c r="P111" s="16" t="str">
        <f t="shared" si="39"/>
        <v/>
      </c>
      <c r="Q111" s="23" t="str">
        <f t="shared" si="40"/>
        <v/>
      </c>
      <c r="R111" s="16" t="str">
        <f t="shared" si="41"/>
        <v/>
      </c>
      <c r="S111" s="23" t="str">
        <f t="shared" si="42"/>
        <v/>
      </c>
      <c r="T111" s="16" t="str">
        <f t="shared" si="43"/>
        <v/>
      </c>
      <c r="U111" s="23" t="str">
        <f t="shared" si="44"/>
        <v/>
      </c>
      <c r="V111" s="16" t="str">
        <f t="shared" si="45"/>
        <v/>
      </c>
      <c r="W111" s="26" t="str">
        <f t="shared" si="46"/>
        <v/>
      </c>
      <c r="X111" s="25" t="str">
        <f t="shared" si="47"/>
        <v/>
      </c>
    </row>
    <row r="112" spans="3:24" x14ac:dyDescent="0.25">
      <c r="C112" s="57">
        <f t="shared" si="36"/>
        <v>0</v>
      </c>
      <c r="D112" s="13">
        <f>IF(C112=1,SUM(C$2:C112),0)</f>
        <v>0</v>
      </c>
      <c r="E112" s="13">
        <f t="shared" si="37"/>
        <v>111</v>
      </c>
      <c r="F112" s="48">
        <f t="shared" si="35"/>
        <v>43941</v>
      </c>
      <c r="G112" s="29" t="str">
        <f t="shared" si="34"/>
        <v>JOUR NON OUVRE</v>
      </c>
      <c r="I112" s="27">
        <f t="shared" si="48"/>
        <v>44014</v>
      </c>
      <c r="J112" s="13"/>
      <c r="K112" s="13"/>
      <c r="L112" s="13"/>
      <c r="M112" s="13"/>
      <c r="N112" s="29"/>
      <c r="O112" s="15" t="str">
        <f t="shared" si="38"/>
        <v/>
      </c>
      <c r="P112" s="16" t="str">
        <f t="shared" si="39"/>
        <v/>
      </c>
      <c r="Q112" s="23" t="str">
        <f t="shared" si="40"/>
        <v/>
      </c>
      <c r="R112" s="16" t="str">
        <f t="shared" si="41"/>
        <v/>
      </c>
      <c r="S112" s="23" t="str">
        <f t="shared" si="42"/>
        <v/>
      </c>
      <c r="T112" s="16" t="str">
        <f t="shared" si="43"/>
        <v/>
      </c>
      <c r="U112" s="23" t="str">
        <f t="shared" si="44"/>
        <v/>
      </c>
      <c r="V112" s="16" t="str">
        <f t="shared" si="45"/>
        <v/>
      </c>
      <c r="W112" s="26" t="str">
        <f t="shared" si="46"/>
        <v/>
      </c>
      <c r="X112" s="25" t="str">
        <f t="shared" si="47"/>
        <v/>
      </c>
    </row>
    <row r="113" spans="3:24" x14ac:dyDescent="0.25">
      <c r="C113" s="57">
        <f t="shared" si="36"/>
        <v>0</v>
      </c>
      <c r="D113" s="13">
        <f>IF(C113=1,SUM(C$2:C113),0)</f>
        <v>0</v>
      </c>
      <c r="E113" s="13">
        <f t="shared" si="37"/>
        <v>112</v>
      </c>
      <c r="F113" s="48">
        <f t="shared" si="35"/>
        <v>43942</v>
      </c>
      <c r="G113" s="29" t="str">
        <f t="shared" si="34"/>
        <v>JOUR NON OUVRE</v>
      </c>
      <c r="I113" s="27">
        <f t="shared" si="48"/>
        <v>44015</v>
      </c>
      <c r="J113" s="13"/>
      <c r="K113" s="13"/>
      <c r="L113" s="13"/>
      <c r="M113" s="13"/>
      <c r="N113" s="29"/>
      <c r="O113" s="15" t="str">
        <f t="shared" si="38"/>
        <v/>
      </c>
      <c r="P113" s="16" t="str">
        <f t="shared" si="39"/>
        <v/>
      </c>
      <c r="Q113" s="23" t="str">
        <f t="shared" si="40"/>
        <v/>
      </c>
      <c r="R113" s="16" t="str">
        <f t="shared" si="41"/>
        <v/>
      </c>
      <c r="S113" s="23" t="str">
        <f t="shared" si="42"/>
        <v/>
      </c>
      <c r="T113" s="16" t="str">
        <f t="shared" si="43"/>
        <v/>
      </c>
      <c r="U113" s="23" t="str">
        <f t="shared" si="44"/>
        <v/>
      </c>
      <c r="V113" s="16" t="str">
        <f t="shared" si="45"/>
        <v/>
      </c>
      <c r="W113" s="26" t="str">
        <f t="shared" si="46"/>
        <v/>
      </c>
      <c r="X113" s="25" t="str">
        <f t="shared" si="47"/>
        <v/>
      </c>
    </row>
    <row r="114" spans="3:24" x14ac:dyDescent="0.25">
      <c r="C114" s="57">
        <f t="shared" si="36"/>
        <v>0</v>
      </c>
      <c r="D114" s="13">
        <f>IF(C114=1,SUM(C$2:C114),0)</f>
        <v>0</v>
      </c>
      <c r="E114" s="13">
        <f t="shared" si="37"/>
        <v>113</v>
      </c>
      <c r="F114" s="48">
        <f t="shared" si="35"/>
        <v>43943</v>
      </c>
      <c r="G114" s="29" t="str">
        <f t="shared" si="34"/>
        <v>JOUR NON OUVRE</v>
      </c>
      <c r="I114" s="27">
        <f t="shared" si="48"/>
        <v>44018</v>
      </c>
      <c r="J114" s="13"/>
      <c r="K114" s="13"/>
      <c r="L114" s="13"/>
      <c r="M114" s="13"/>
      <c r="N114" s="29"/>
      <c r="O114" s="15" t="str">
        <f t="shared" si="38"/>
        <v/>
      </c>
      <c r="P114" s="16" t="str">
        <f t="shared" si="39"/>
        <v/>
      </c>
      <c r="Q114" s="23" t="str">
        <f t="shared" si="40"/>
        <v/>
      </c>
      <c r="R114" s="16" t="str">
        <f t="shared" si="41"/>
        <v/>
      </c>
      <c r="S114" s="23" t="str">
        <f t="shared" si="42"/>
        <v/>
      </c>
      <c r="T114" s="16" t="str">
        <f t="shared" si="43"/>
        <v/>
      </c>
      <c r="U114" s="23" t="str">
        <f t="shared" si="44"/>
        <v/>
      </c>
      <c r="V114" s="16" t="str">
        <f t="shared" si="45"/>
        <v/>
      </c>
      <c r="W114" s="26" t="str">
        <f t="shared" si="46"/>
        <v/>
      </c>
      <c r="X114" s="25" t="str">
        <f t="shared" si="47"/>
        <v/>
      </c>
    </row>
    <row r="115" spans="3:24" x14ac:dyDescent="0.25">
      <c r="C115" s="57">
        <f t="shared" si="36"/>
        <v>0</v>
      </c>
      <c r="D115" s="13">
        <f>IF(C115=1,SUM(C$2:C115),0)</f>
        <v>0</v>
      </c>
      <c r="E115" s="13">
        <f t="shared" si="37"/>
        <v>114</v>
      </c>
      <c r="F115" s="48">
        <f t="shared" si="35"/>
        <v>43944</v>
      </c>
      <c r="G115" s="29" t="str">
        <f t="shared" si="34"/>
        <v>JOUR NON OUVRE</v>
      </c>
      <c r="I115" s="27">
        <f t="shared" si="48"/>
        <v>44019</v>
      </c>
      <c r="J115" s="13"/>
      <c r="K115" s="13"/>
      <c r="L115" s="13"/>
      <c r="M115" s="13"/>
      <c r="N115" s="29"/>
      <c r="O115" s="15" t="str">
        <f t="shared" si="38"/>
        <v/>
      </c>
      <c r="P115" s="16" t="str">
        <f t="shared" si="39"/>
        <v/>
      </c>
      <c r="Q115" s="23" t="str">
        <f t="shared" si="40"/>
        <v/>
      </c>
      <c r="R115" s="16" t="str">
        <f t="shared" si="41"/>
        <v/>
      </c>
      <c r="S115" s="23" t="str">
        <f t="shared" si="42"/>
        <v/>
      </c>
      <c r="T115" s="16" t="str">
        <f t="shared" si="43"/>
        <v/>
      </c>
      <c r="U115" s="23" t="str">
        <f t="shared" si="44"/>
        <v/>
      </c>
      <c r="V115" s="16" t="str">
        <f t="shared" si="45"/>
        <v/>
      </c>
      <c r="W115" s="26" t="str">
        <f t="shared" si="46"/>
        <v/>
      </c>
      <c r="X115" s="25" t="str">
        <f t="shared" si="47"/>
        <v/>
      </c>
    </row>
    <row r="116" spans="3:24" x14ac:dyDescent="0.25">
      <c r="C116" s="57">
        <f t="shared" si="36"/>
        <v>0</v>
      </c>
      <c r="D116" s="13">
        <f>IF(C116=1,SUM(C$2:C116),0)</f>
        <v>0</v>
      </c>
      <c r="E116" s="13">
        <f t="shared" si="37"/>
        <v>115</v>
      </c>
      <c r="F116" s="48">
        <f t="shared" si="35"/>
        <v>43945</v>
      </c>
      <c r="G116" s="29" t="str">
        <f t="shared" si="34"/>
        <v>JOUR NON OUVRE</v>
      </c>
      <c r="I116" s="27">
        <f t="shared" si="48"/>
        <v>44020</v>
      </c>
      <c r="J116" s="13"/>
      <c r="K116" s="13"/>
      <c r="L116" s="13"/>
      <c r="M116" s="13"/>
      <c r="N116" s="29"/>
      <c r="O116" s="15" t="str">
        <f t="shared" si="38"/>
        <v/>
      </c>
      <c r="P116" s="16" t="str">
        <f t="shared" si="39"/>
        <v/>
      </c>
      <c r="Q116" s="23" t="str">
        <f t="shared" si="40"/>
        <v/>
      </c>
      <c r="R116" s="16" t="str">
        <f t="shared" si="41"/>
        <v/>
      </c>
      <c r="S116" s="23" t="str">
        <f t="shared" si="42"/>
        <v/>
      </c>
      <c r="T116" s="16" t="str">
        <f t="shared" si="43"/>
        <v/>
      </c>
      <c r="U116" s="23" t="str">
        <f t="shared" si="44"/>
        <v/>
      </c>
      <c r="V116" s="16" t="str">
        <f t="shared" si="45"/>
        <v/>
      </c>
      <c r="W116" s="26" t="str">
        <f t="shared" si="46"/>
        <v/>
      </c>
      <c r="X116" s="25" t="str">
        <f t="shared" si="47"/>
        <v/>
      </c>
    </row>
    <row r="117" spans="3:24" x14ac:dyDescent="0.25">
      <c r="C117" s="57">
        <f t="shared" si="36"/>
        <v>0</v>
      </c>
      <c r="D117" s="13">
        <f>IF(C117=1,SUM(C$2:C117),0)</f>
        <v>0</v>
      </c>
      <c r="E117" s="13">
        <f t="shared" si="37"/>
        <v>116</v>
      </c>
      <c r="F117" s="48">
        <f t="shared" si="35"/>
        <v>43946</v>
      </c>
      <c r="G117" s="29" t="str">
        <f t="shared" si="34"/>
        <v>JOUR NON OUVRE</v>
      </c>
      <c r="I117" s="27">
        <f t="shared" si="48"/>
        <v>44021</v>
      </c>
      <c r="J117" s="13"/>
      <c r="K117" s="13"/>
      <c r="L117" s="13"/>
      <c r="M117" s="13"/>
      <c r="N117" s="29"/>
      <c r="O117" s="15" t="str">
        <f t="shared" si="38"/>
        <v/>
      </c>
      <c r="P117" s="16" t="str">
        <f t="shared" si="39"/>
        <v/>
      </c>
      <c r="Q117" s="23" t="str">
        <f t="shared" si="40"/>
        <v/>
      </c>
      <c r="R117" s="16" t="str">
        <f t="shared" si="41"/>
        <v/>
      </c>
      <c r="S117" s="23" t="str">
        <f t="shared" si="42"/>
        <v/>
      </c>
      <c r="T117" s="16" t="str">
        <f t="shared" si="43"/>
        <v/>
      </c>
      <c r="U117" s="23" t="str">
        <f t="shared" si="44"/>
        <v/>
      </c>
      <c r="V117" s="16" t="str">
        <f t="shared" si="45"/>
        <v/>
      </c>
      <c r="W117" s="26" t="str">
        <f t="shared" si="46"/>
        <v/>
      </c>
      <c r="X117" s="25" t="str">
        <f t="shared" si="47"/>
        <v/>
      </c>
    </row>
    <row r="118" spans="3:24" x14ac:dyDescent="0.25">
      <c r="C118" s="57">
        <f t="shared" si="36"/>
        <v>0</v>
      </c>
      <c r="D118" s="13">
        <f>IF(C118=1,SUM(C$2:C118),0)</f>
        <v>0</v>
      </c>
      <c r="E118" s="13">
        <f t="shared" si="37"/>
        <v>117</v>
      </c>
      <c r="F118" s="48">
        <f t="shared" si="35"/>
        <v>43947</v>
      </c>
      <c r="G118" s="29" t="str">
        <f t="shared" si="34"/>
        <v>JOUR NON OUVRE</v>
      </c>
      <c r="I118" s="27">
        <f t="shared" si="48"/>
        <v>44022</v>
      </c>
      <c r="J118" s="13"/>
      <c r="K118" s="13"/>
      <c r="L118" s="13"/>
      <c r="M118" s="13"/>
      <c r="N118" s="29"/>
      <c r="O118" s="15" t="str">
        <f t="shared" si="38"/>
        <v/>
      </c>
      <c r="P118" s="16" t="str">
        <f t="shared" si="39"/>
        <v/>
      </c>
      <c r="Q118" s="23" t="str">
        <f t="shared" si="40"/>
        <v/>
      </c>
      <c r="R118" s="16" t="str">
        <f t="shared" si="41"/>
        <v/>
      </c>
      <c r="S118" s="23" t="str">
        <f t="shared" si="42"/>
        <v/>
      </c>
      <c r="T118" s="16" t="str">
        <f t="shared" si="43"/>
        <v/>
      </c>
      <c r="U118" s="23" t="str">
        <f t="shared" si="44"/>
        <v/>
      </c>
      <c r="V118" s="16" t="str">
        <f t="shared" si="45"/>
        <v/>
      </c>
      <c r="W118" s="26" t="str">
        <f t="shared" si="46"/>
        <v/>
      </c>
      <c r="X118" s="25" t="str">
        <f t="shared" si="47"/>
        <v/>
      </c>
    </row>
    <row r="119" spans="3:24" x14ac:dyDescent="0.25">
      <c r="C119" s="57">
        <f t="shared" si="36"/>
        <v>0</v>
      </c>
      <c r="D119" s="13">
        <f>IF(C119=1,SUM(C$2:C119),0)</f>
        <v>0</v>
      </c>
      <c r="E119" s="13">
        <f t="shared" si="37"/>
        <v>118</v>
      </c>
      <c r="F119" s="48">
        <f t="shared" si="35"/>
        <v>43948</v>
      </c>
      <c r="G119" s="29" t="str">
        <f t="shared" si="34"/>
        <v>JOUR NON OUVRE</v>
      </c>
      <c r="I119" s="27">
        <f t="shared" si="48"/>
        <v>44025</v>
      </c>
      <c r="J119" s="13"/>
      <c r="K119" s="13"/>
      <c r="L119" s="13"/>
      <c r="M119" s="13"/>
      <c r="N119" s="29"/>
      <c r="O119" s="15" t="str">
        <f t="shared" si="38"/>
        <v/>
      </c>
      <c r="P119" s="16" t="str">
        <f t="shared" si="39"/>
        <v/>
      </c>
      <c r="Q119" s="23" t="str">
        <f t="shared" si="40"/>
        <v/>
      </c>
      <c r="R119" s="16" t="str">
        <f t="shared" si="41"/>
        <v/>
      </c>
      <c r="S119" s="23" t="str">
        <f t="shared" si="42"/>
        <v/>
      </c>
      <c r="T119" s="16" t="str">
        <f t="shared" si="43"/>
        <v/>
      </c>
      <c r="U119" s="23" t="str">
        <f t="shared" si="44"/>
        <v/>
      </c>
      <c r="V119" s="16" t="str">
        <f t="shared" si="45"/>
        <v/>
      </c>
      <c r="W119" s="26" t="str">
        <f t="shared" si="46"/>
        <v/>
      </c>
      <c r="X119" s="25" t="str">
        <f t="shared" si="47"/>
        <v/>
      </c>
    </row>
    <row r="120" spans="3:24" x14ac:dyDescent="0.25">
      <c r="C120" s="57">
        <f t="shared" si="36"/>
        <v>0</v>
      </c>
      <c r="D120" s="13">
        <f>IF(C120=1,SUM(C$2:C120),0)</f>
        <v>0</v>
      </c>
      <c r="E120" s="13">
        <f t="shared" si="37"/>
        <v>119</v>
      </c>
      <c r="F120" s="48">
        <f t="shared" si="35"/>
        <v>43949</v>
      </c>
      <c r="G120" s="29" t="str">
        <f t="shared" si="34"/>
        <v>JOUR NON OUVRE</v>
      </c>
      <c r="I120" s="27">
        <f t="shared" si="48"/>
        <v>44027</v>
      </c>
      <c r="J120" s="13"/>
      <c r="K120" s="13"/>
      <c r="L120" s="13"/>
      <c r="M120" s="13"/>
      <c r="N120" s="29"/>
      <c r="O120" s="15" t="str">
        <f t="shared" si="38"/>
        <v/>
      </c>
      <c r="P120" s="16" t="str">
        <f t="shared" si="39"/>
        <v/>
      </c>
      <c r="Q120" s="23" t="str">
        <f t="shared" si="40"/>
        <v/>
      </c>
      <c r="R120" s="16" t="str">
        <f t="shared" si="41"/>
        <v/>
      </c>
      <c r="S120" s="23" t="str">
        <f t="shared" si="42"/>
        <v/>
      </c>
      <c r="T120" s="16" t="str">
        <f t="shared" si="43"/>
        <v/>
      </c>
      <c r="U120" s="23" t="str">
        <f t="shared" si="44"/>
        <v/>
      </c>
      <c r="V120" s="16" t="str">
        <f t="shared" si="45"/>
        <v/>
      </c>
      <c r="W120" s="26" t="str">
        <f t="shared" si="46"/>
        <v/>
      </c>
      <c r="X120" s="25" t="str">
        <f t="shared" si="47"/>
        <v/>
      </c>
    </row>
    <row r="121" spans="3:24" x14ac:dyDescent="0.25">
      <c r="C121" s="57">
        <f t="shared" si="36"/>
        <v>0</v>
      </c>
      <c r="D121" s="13">
        <f>IF(C121=1,SUM(C$2:C121),0)</f>
        <v>0</v>
      </c>
      <c r="E121" s="13">
        <f t="shared" si="37"/>
        <v>120</v>
      </c>
      <c r="F121" s="48">
        <f t="shared" si="35"/>
        <v>43950</v>
      </c>
      <c r="G121" s="29" t="str">
        <f t="shared" si="34"/>
        <v>JOUR NON OUVRE</v>
      </c>
      <c r="I121" s="27">
        <f t="shared" si="48"/>
        <v>44028</v>
      </c>
      <c r="J121" s="13"/>
      <c r="K121" s="13"/>
      <c r="L121" s="13"/>
      <c r="M121" s="13"/>
      <c r="N121" s="29"/>
      <c r="O121" s="15" t="str">
        <f t="shared" si="38"/>
        <v/>
      </c>
      <c r="P121" s="16" t="str">
        <f t="shared" si="39"/>
        <v/>
      </c>
      <c r="Q121" s="23" t="str">
        <f t="shared" si="40"/>
        <v/>
      </c>
      <c r="R121" s="16" t="str">
        <f t="shared" si="41"/>
        <v/>
      </c>
      <c r="S121" s="23" t="str">
        <f t="shared" si="42"/>
        <v/>
      </c>
      <c r="T121" s="16" t="str">
        <f t="shared" si="43"/>
        <v/>
      </c>
      <c r="U121" s="23" t="str">
        <f t="shared" si="44"/>
        <v/>
      </c>
      <c r="V121" s="16" t="str">
        <f t="shared" si="45"/>
        <v/>
      </c>
      <c r="W121" s="26" t="str">
        <f t="shared" si="46"/>
        <v/>
      </c>
      <c r="X121" s="25" t="str">
        <f t="shared" si="47"/>
        <v/>
      </c>
    </row>
    <row r="122" spans="3:24" x14ac:dyDescent="0.25">
      <c r="C122" s="57">
        <f t="shared" si="36"/>
        <v>0</v>
      </c>
      <c r="D122" s="13">
        <f>IF(C122=1,SUM(C$2:C122),0)</f>
        <v>0</v>
      </c>
      <c r="E122" s="13">
        <f t="shared" si="37"/>
        <v>121</v>
      </c>
      <c r="F122" s="48">
        <f t="shared" si="35"/>
        <v>43951</v>
      </c>
      <c r="G122" s="29" t="str">
        <f t="shared" si="34"/>
        <v>JOUR NON OUVRE</v>
      </c>
      <c r="I122" s="27">
        <f t="shared" si="48"/>
        <v>44029</v>
      </c>
      <c r="J122" s="13"/>
      <c r="K122" s="13"/>
      <c r="L122" s="13"/>
      <c r="M122" s="13"/>
      <c r="N122" s="29"/>
      <c r="O122" s="15" t="str">
        <f t="shared" si="38"/>
        <v/>
      </c>
      <c r="P122" s="16" t="str">
        <f t="shared" si="39"/>
        <v/>
      </c>
      <c r="Q122" s="23" t="str">
        <f t="shared" si="40"/>
        <v/>
      </c>
      <c r="R122" s="16" t="str">
        <f t="shared" si="41"/>
        <v/>
      </c>
      <c r="S122" s="23" t="str">
        <f t="shared" si="42"/>
        <v/>
      </c>
      <c r="T122" s="16" t="str">
        <f t="shared" si="43"/>
        <v/>
      </c>
      <c r="U122" s="23" t="str">
        <f t="shared" si="44"/>
        <v/>
      </c>
      <c r="V122" s="16" t="str">
        <f t="shared" si="45"/>
        <v/>
      </c>
      <c r="W122" s="26" t="str">
        <f t="shared" si="46"/>
        <v/>
      </c>
      <c r="X122" s="25" t="str">
        <f t="shared" si="47"/>
        <v/>
      </c>
    </row>
    <row r="123" spans="3:24" x14ac:dyDescent="0.25">
      <c r="C123" s="57">
        <f t="shared" si="36"/>
        <v>0</v>
      </c>
      <c r="D123" s="13">
        <f>IF(C123=1,SUM(C$2:C123),0)</f>
        <v>0</v>
      </c>
      <c r="E123" s="13">
        <f t="shared" si="37"/>
        <v>122</v>
      </c>
      <c r="F123" s="48">
        <f t="shared" si="35"/>
        <v>43952</v>
      </c>
      <c r="G123" s="29" t="str">
        <f t="shared" si="34"/>
        <v>JOUR NON OUVRE</v>
      </c>
      <c r="I123" s="27">
        <f t="shared" si="48"/>
        <v>44032</v>
      </c>
      <c r="J123" s="13"/>
      <c r="K123" s="13"/>
      <c r="L123" s="13"/>
      <c r="M123" s="13"/>
      <c r="N123" s="29"/>
      <c r="O123" s="15" t="str">
        <f t="shared" si="38"/>
        <v/>
      </c>
      <c r="P123" s="16" t="str">
        <f t="shared" si="39"/>
        <v/>
      </c>
      <c r="Q123" s="23" t="str">
        <f t="shared" si="40"/>
        <v/>
      </c>
      <c r="R123" s="16" t="str">
        <f t="shared" si="41"/>
        <v/>
      </c>
      <c r="S123" s="23" t="str">
        <f t="shared" si="42"/>
        <v/>
      </c>
      <c r="T123" s="16" t="str">
        <f t="shared" si="43"/>
        <v/>
      </c>
      <c r="U123" s="23" t="str">
        <f t="shared" si="44"/>
        <v/>
      </c>
      <c r="V123" s="16" t="str">
        <f t="shared" si="45"/>
        <v/>
      </c>
      <c r="W123" s="26" t="str">
        <f t="shared" si="46"/>
        <v/>
      </c>
      <c r="X123" s="25" t="str">
        <f t="shared" si="47"/>
        <v/>
      </c>
    </row>
    <row r="124" spans="3:24" x14ac:dyDescent="0.25">
      <c r="C124" s="57">
        <f t="shared" si="36"/>
        <v>0</v>
      </c>
      <c r="D124" s="13">
        <f>IF(C124=1,SUM(C$2:C124),0)</f>
        <v>0</v>
      </c>
      <c r="E124" s="13">
        <f t="shared" si="37"/>
        <v>123</v>
      </c>
      <c r="F124" s="48">
        <f t="shared" si="35"/>
        <v>43953</v>
      </c>
      <c r="G124" s="29" t="str">
        <f t="shared" si="34"/>
        <v>JOUR NON OUVRE</v>
      </c>
      <c r="I124" s="27">
        <f t="shared" si="48"/>
        <v>44033</v>
      </c>
      <c r="J124" s="13"/>
      <c r="K124" s="13"/>
      <c r="L124" s="13"/>
      <c r="M124" s="13"/>
      <c r="N124" s="29"/>
      <c r="O124" s="15" t="str">
        <f t="shared" si="38"/>
        <v/>
      </c>
      <c r="P124" s="16" t="str">
        <f t="shared" si="39"/>
        <v/>
      </c>
      <c r="Q124" s="23" t="str">
        <f t="shared" si="40"/>
        <v/>
      </c>
      <c r="R124" s="16" t="str">
        <f t="shared" si="41"/>
        <v/>
      </c>
      <c r="S124" s="23" t="str">
        <f t="shared" si="42"/>
        <v/>
      </c>
      <c r="T124" s="16" t="str">
        <f t="shared" si="43"/>
        <v/>
      </c>
      <c r="U124" s="23" t="str">
        <f t="shared" si="44"/>
        <v/>
      </c>
      <c r="V124" s="16" t="str">
        <f t="shared" si="45"/>
        <v/>
      </c>
      <c r="W124" s="26" t="str">
        <f t="shared" si="46"/>
        <v/>
      </c>
      <c r="X124" s="25" t="str">
        <f t="shared" si="47"/>
        <v/>
      </c>
    </row>
    <row r="125" spans="3:24" x14ac:dyDescent="0.25">
      <c r="C125" s="57">
        <f t="shared" si="36"/>
        <v>0</v>
      </c>
      <c r="D125" s="13">
        <f>IF(C125=1,SUM(C$2:C125),0)</f>
        <v>0</v>
      </c>
      <c r="E125" s="13">
        <f t="shared" si="37"/>
        <v>124</v>
      </c>
      <c r="F125" s="48">
        <f t="shared" si="35"/>
        <v>43954</v>
      </c>
      <c r="G125" s="29" t="str">
        <f t="shared" si="34"/>
        <v>JOUR NON OUVRE</v>
      </c>
      <c r="I125" s="27">
        <f t="shared" si="48"/>
        <v>44034</v>
      </c>
      <c r="J125" s="13"/>
      <c r="K125" s="13"/>
      <c r="L125" s="13"/>
      <c r="M125" s="13"/>
      <c r="N125" s="29"/>
      <c r="O125" s="15" t="str">
        <f t="shared" si="38"/>
        <v/>
      </c>
      <c r="P125" s="16" t="str">
        <f t="shared" si="39"/>
        <v/>
      </c>
      <c r="Q125" s="23" t="str">
        <f t="shared" si="40"/>
        <v/>
      </c>
      <c r="R125" s="16" t="str">
        <f t="shared" si="41"/>
        <v/>
      </c>
      <c r="S125" s="23" t="str">
        <f t="shared" si="42"/>
        <v/>
      </c>
      <c r="T125" s="16" t="str">
        <f t="shared" si="43"/>
        <v/>
      </c>
      <c r="U125" s="23" t="str">
        <f t="shared" si="44"/>
        <v/>
      </c>
      <c r="V125" s="16" t="str">
        <f t="shared" si="45"/>
        <v/>
      </c>
      <c r="W125" s="26" t="str">
        <f t="shared" si="46"/>
        <v/>
      </c>
      <c r="X125" s="25" t="str">
        <f t="shared" si="47"/>
        <v/>
      </c>
    </row>
    <row r="126" spans="3:24" x14ac:dyDescent="0.25">
      <c r="C126" s="57">
        <f t="shared" si="36"/>
        <v>1</v>
      </c>
      <c r="D126" s="13">
        <f>IF(C126=1,SUM(C$2:C126),0)</f>
        <v>71</v>
      </c>
      <c r="E126" s="13">
        <f t="shared" si="37"/>
        <v>125</v>
      </c>
      <c r="F126" s="48">
        <f t="shared" si="35"/>
        <v>43955</v>
      </c>
      <c r="G126" s="29" t="str">
        <f t="shared" si="34"/>
        <v>JOUR OUVRE</v>
      </c>
      <c r="I126" s="27">
        <f t="shared" si="48"/>
        <v>44035</v>
      </c>
      <c r="J126" s="13"/>
      <c r="K126" s="13"/>
      <c r="L126" s="13"/>
      <c r="M126" s="13"/>
      <c r="N126" s="29"/>
      <c r="O126" s="15" t="str">
        <f t="shared" si="38"/>
        <v/>
      </c>
      <c r="P126" s="16" t="str">
        <f t="shared" si="39"/>
        <v/>
      </c>
      <c r="Q126" s="23" t="str">
        <f t="shared" si="40"/>
        <v/>
      </c>
      <c r="R126" s="16" t="str">
        <f t="shared" si="41"/>
        <v/>
      </c>
      <c r="S126" s="23" t="str">
        <f t="shared" si="42"/>
        <v/>
      </c>
      <c r="T126" s="16" t="str">
        <f t="shared" si="43"/>
        <v/>
      </c>
      <c r="U126" s="23" t="str">
        <f t="shared" si="44"/>
        <v/>
      </c>
      <c r="V126" s="16" t="str">
        <f t="shared" si="45"/>
        <v/>
      </c>
      <c r="W126" s="26" t="str">
        <f t="shared" si="46"/>
        <v/>
      </c>
      <c r="X126" s="25" t="str">
        <f t="shared" si="47"/>
        <v/>
      </c>
    </row>
    <row r="127" spans="3:24" x14ac:dyDescent="0.25">
      <c r="C127" s="57">
        <f t="shared" si="36"/>
        <v>1</v>
      </c>
      <c r="D127" s="13">
        <f>IF(C127=1,SUM(C$2:C127),0)</f>
        <v>72</v>
      </c>
      <c r="E127" s="13">
        <f t="shared" si="37"/>
        <v>126</v>
      </c>
      <c r="F127" s="48">
        <f t="shared" si="35"/>
        <v>43956</v>
      </c>
      <c r="G127" s="29" t="str">
        <f t="shared" si="34"/>
        <v>JOUR OUVRE</v>
      </c>
      <c r="I127" s="27">
        <f t="shared" si="48"/>
        <v>44036</v>
      </c>
      <c r="J127" s="13"/>
      <c r="K127" s="13"/>
      <c r="L127" s="13"/>
      <c r="M127" s="13"/>
      <c r="N127" s="29"/>
      <c r="O127" s="15" t="str">
        <f t="shared" si="38"/>
        <v/>
      </c>
      <c r="P127" s="16" t="str">
        <f t="shared" si="39"/>
        <v/>
      </c>
      <c r="Q127" s="23" t="str">
        <f t="shared" si="40"/>
        <v/>
      </c>
      <c r="R127" s="16" t="str">
        <f t="shared" si="41"/>
        <v/>
      </c>
      <c r="S127" s="23" t="str">
        <f t="shared" si="42"/>
        <v/>
      </c>
      <c r="T127" s="16" t="str">
        <f t="shared" si="43"/>
        <v/>
      </c>
      <c r="U127" s="23" t="str">
        <f t="shared" si="44"/>
        <v/>
      </c>
      <c r="V127" s="16" t="str">
        <f t="shared" si="45"/>
        <v/>
      </c>
      <c r="W127" s="26" t="str">
        <f t="shared" si="46"/>
        <v/>
      </c>
      <c r="X127" s="25" t="str">
        <f t="shared" si="47"/>
        <v/>
      </c>
    </row>
    <row r="128" spans="3:24" x14ac:dyDescent="0.25">
      <c r="C128" s="57">
        <f t="shared" si="36"/>
        <v>1</v>
      </c>
      <c r="D128" s="13">
        <f>IF(C128=1,SUM(C$2:C128),0)</f>
        <v>73</v>
      </c>
      <c r="E128" s="13">
        <f t="shared" si="37"/>
        <v>127</v>
      </c>
      <c r="F128" s="48">
        <f t="shared" si="35"/>
        <v>43957</v>
      </c>
      <c r="G128" s="29" t="str">
        <f t="shared" si="34"/>
        <v>JOUR OUVRE</v>
      </c>
      <c r="I128" s="27">
        <f t="shared" si="48"/>
        <v>44039</v>
      </c>
      <c r="J128" s="13"/>
      <c r="K128" s="13"/>
      <c r="L128" s="13"/>
      <c r="M128" s="13"/>
      <c r="N128" s="29"/>
      <c r="O128" s="15" t="str">
        <f t="shared" si="38"/>
        <v/>
      </c>
      <c r="P128" s="16" t="str">
        <f t="shared" si="39"/>
        <v/>
      </c>
      <c r="Q128" s="23" t="str">
        <f t="shared" si="40"/>
        <v/>
      </c>
      <c r="R128" s="16" t="str">
        <f t="shared" si="41"/>
        <v/>
      </c>
      <c r="S128" s="23" t="str">
        <f t="shared" si="42"/>
        <v/>
      </c>
      <c r="T128" s="16" t="str">
        <f t="shared" si="43"/>
        <v/>
      </c>
      <c r="U128" s="23" t="str">
        <f t="shared" si="44"/>
        <v/>
      </c>
      <c r="V128" s="16" t="str">
        <f t="shared" si="45"/>
        <v/>
      </c>
      <c r="W128" s="26" t="str">
        <f t="shared" si="46"/>
        <v/>
      </c>
      <c r="X128" s="25" t="str">
        <f t="shared" si="47"/>
        <v/>
      </c>
    </row>
    <row r="129" spans="3:24" x14ac:dyDescent="0.25">
      <c r="C129" s="57">
        <f t="shared" si="36"/>
        <v>1</v>
      </c>
      <c r="D129" s="13">
        <f>IF(C129=1,SUM(C$2:C129),0)</f>
        <v>74</v>
      </c>
      <c r="E129" s="13">
        <f t="shared" si="37"/>
        <v>128</v>
      </c>
      <c r="F129" s="48">
        <f t="shared" si="35"/>
        <v>43958</v>
      </c>
      <c r="G129" s="29" t="str">
        <f t="shared" si="34"/>
        <v>JOUR OUVRE</v>
      </c>
      <c r="I129" s="27">
        <f t="shared" si="48"/>
        <v>44040</v>
      </c>
      <c r="J129" s="13"/>
      <c r="K129" s="13"/>
      <c r="L129" s="13"/>
      <c r="M129" s="13"/>
      <c r="N129" s="29"/>
      <c r="O129" s="15" t="str">
        <f t="shared" si="38"/>
        <v/>
      </c>
      <c r="P129" s="16" t="str">
        <f t="shared" si="39"/>
        <v/>
      </c>
      <c r="Q129" s="23" t="str">
        <f t="shared" si="40"/>
        <v/>
      </c>
      <c r="R129" s="16" t="str">
        <f t="shared" si="41"/>
        <v/>
      </c>
      <c r="S129" s="23" t="str">
        <f t="shared" si="42"/>
        <v/>
      </c>
      <c r="T129" s="16" t="str">
        <f t="shared" si="43"/>
        <v/>
      </c>
      <c r="U129" s="23" t="str">
        <f t="shared" si="44"/>
        <v/>
      </c>
      <c r="V129" s="16" t="str">
        <f t="shared" si="45"/>
        <v/>
      </c>
      <c r="W129" s="26" t="str">
        <f t="shared" si="46"/>
        <v/>
      </c>
      <c r="X129" s="25" t="str">
        <f t="shared" si="47"/>
        <v/>
      </c>
    </row>
    <row r="130" spans="3:24" x14ac:dyDescent="0.25">
      <c r="C130" s="57">
        <f t="shared" si="36"/>
        <v>0</v>
      </c>
      <c r="D130" s="13">
        <f>IF(C130=1,SUM(C$2:C130),0)</f>
        <v>0</v>
      </c>
      <c r="E130" s="13">
        <f t="shared" si="37"/>
        <v>129</v>
      </c>
      <c r="F130" s="48">
        <f t="shared" si="35"/>
        <v>43959</v>
      </c>
      <c r="G130" s="29" t="str">
        <f t="shared" ref="G130:G193" si="49">IF(F130="","",IF(NETWORKDAYS.INTL(F130,F130,1,A$2:A$45)&gt;0,"JOUR OUVRE","JOUR NON OUVRE"))</f>
        <v>JOUR NON OUVRE</v>
      </c>
      <c r="I130" s="27">
        <f t="shared" si="48"/>
        <v>44041</v>
      </c>
      <c r="J130" s="13"/>
      <c r="K130" s="13"/>
      <c r="L130" s="13"/>
      <c r="M130" s="13"/>
      <c r="N130" s="29"/>
      <c r="O130" s="15" t="str">
        <f t="shared" si="38"/>
        <v/>
      </c>
      <c r="P130" s="16" t="str">
        <f t="shared" si="39"/>
        <v/>
      </c>
      <c r="Q130" s="23" t="str">
        <f t="shared" si="40"/>
        <v/>
      </c>
      <c r="R130" s="16" t="str">
        <f t="shared" si="41"/>
        <v/>
      </c>
      <c r="S130" s="23" t="str">
        <f t="shared" si="42"/>
        <v/>
      </c>
      <c r="T130" s="16" t="str">
        <f t="shared" si="43"/>
        <v/>
      </c>
      <c r="U130" s="23" t="str">
        <f t="shared" si="44"/>
        <v/>
      </c>
      <c r="V130" s="16" t="str">
        <f t="shared" si="45"/>
        <v/>
      </c>
      <c r="W130" s="26" t="str">
        <f t="shared" si="46"/>
        <v/>
      </c>
      <c r="X130" s="25" t="str">
        <f t="shared" si="47"/>
        <v/>
      </c>
    </row>
    <row r="131" spans="3:24" x14ac:dyDescent="0.25">
      <c r="C131" s="57">
        <f t="shared" si="36"/>
        <v>0</v>
      </c>
      <c r="D131" s="13">
        <f>IF(C131=1,SUM(C$2:C131),0)</f>
        <v>0</v>
      </c>
      <c r="E131" s="13">
        <f t="shared" si="37"/>
        <v>130</v>
      </c>
      <c r="F131" s="48">
        <f t="shared" si="35"/>
        <v>43960</v>
      </c>
      <c r="G131" s="29" t="str">
        <f t="shared" si="49"/>
        <v>JOUR NON OUVRE</v>
      </c>
      <c r="I131" s="27">
        <f t="shared" si="48"/>
        <v>44042</v>
      </c>
      <c r="J131" s="13"/>
      <c r="K131" s="13"/>
      <c r="L131" s="13"/>
      <c r="M131" s="13"/>
      <c r="N131" s="29"/>
      <c r="O131" s="15" t="str">
        <f t="shared" si="38"/>
        <v/>
      </c>
      <c r="P131" s="16" t="str">
        <f t="shared" si="39"/>
        <v/>
      </c>
      <c r="Q131" s="23" t="str">
        <f t="shared" si="40"/>
        <v/>
      </c>
      <c r="R131" s="16" t="str">
        <f t="shared" si="41"/>
        <v/>
      </c>
      <c r="S131" s="23" t="str">
        <f t="shared" si="42"/>
        <v/>
      </c>
      <c r="T131" s="16" t="str">
        <f t="shared" si="43"/>
        <v/>
      </c>
      <c r="U131" s="23" t="str">
        <f t="shared" si="44"/>
        <v/>
      </c>
      <c r="V131" s="16" t="str">
        <f t="shared" si="45"/>
        <v/>
      </c>
      <c r="W131" s="26" t="str">
        <f t="shared" si="46"/>
        <v/>
      </c>
      <c r="X131" s="25" t="str">
        <f t="shared" si="47"/>
        <v/>
      </c>
    </row>
    <row r="132" spans="3:24" x14ac:dyDescent="0.25">
      <c r="C132" s="57">
        <f t="shared" si="36"/>
        <v>0</v>
      </c>
      <c r="D132" s="13">
        <f>IF(C132=1,SUM(C$2:C132),0)</f>
        <v>0</v>
      </c>
      <c r="E132" s="13">
        <f t="shared" si="37"/>
        <v>131</v>
      </c>
      <c r="F132" s="48">
        <f t="shared" si="35"/>
        <v>43961</v>
      </c>
      <c r="G132" s="29" t="str">
        <f t="shared" si="49"/>
        <v>JOUR NON OUVRE</v>
      </c>
      <c r="I132" s="27">
        <f t="shared" si="48"/>
        <v>44043</v>
      </c>
      <c r="J132" s="13"/>
      <c r="K132" s="13"/>
      <c r="L132" s="13"/>
      <c r="M132" s="13"/>
      <c r="N132" s="29"/>
      <c r="O132" s="15" t="str">
        <f t="shared" si="38"/>
        <v/>
      </c>
      <c r="P132" s="16" t="str">
        <f t="shared" si="39"/>
        <v/>
      </c>
      <c r="Q132" s="23" t="str">
        <f t="shared" si="40"/>
        <v/>
      </c>
      <c r="R132" s="16" t="str">
        <f t="shared" si="41"/>
        <v/>
      </c>
      <c r="S132" s="23" t="str">
        <f t="shared" si="42"/>
        <v/>
      </c>
      <c r="T132" s="16" t="str">
        <f t="shared" si="43"/>
        <v/>
      </c>
      <c r="U132" s="23" t="str">
        <f t="shared" si="44"/>
        <v/>
      </c>
      <c r="V132" s="16" t="str">
        <f t="shared" si="45"/>
        <v/>
      </c>
      <c r="W132" s="26" t="str">
        <f t="shared" si="46"/>
        <v/>
      </c>
      <c r="X132" s="25" t="str">
        <f t="shared" si="47"/>
        <v/>
      </c>
    </row>
    <row r="133" spans="3:24" x14ac:dyDescent="0.25">
      <c r="C133" s="57">
        <f t="shared" si="36"/>
        <v>1</v>
      </c>
      <c r="D133" s="13">
        <f>IF(C133=1,SUM(C$2:C133),0)</f>
        <v>75</v>
      </c>
      <c r="E133" s="13">
        <f t="shared" si="37"/>
        <v>132</v>
      </c>
      <c r="F133" s="48">
        <f t="shared" si="35"/>
        <v>43962</v>
      </c>
      <c r="G133" s="29" t="str">
        <f t="shared" si="49"/>
        <v>JOUR OUVRE</v>
      </c>
      <c r="I133" s="27">
        <f t="shared" si="48"/>
        <v>44046</v>
      </c>
      <c r="J133" s="13"/>
      <c r="K133" s="13"/>
      <c r="L133" s="13"/>
      <c r="M133" s="13"/>
      <c r="N133" s="29"/>
      <c r="O133" s="15" t="str">
        <f t="shared" si="38"/>
        <v/>
      </c>
      <c r="P133" s="16" t="str">
        <f t="shared" si="39"/>
        <v/>
      </c>
      <c r="Q133" s="23" t="str">
        <f t="shared" si="40"/>
        <v/>
      </c>
      <c r="R133" s="16" t="str">
        <f t="shared" si="41"/>
        <v/>
      </c>
      <c r="S133" s="23" t="str">
        <f t="shared" si="42"/>
        <v/>
      </c>
      <c r="T133" s="16" t="str">
        <f t="shared" si="43"/>
        <v/>
      </c>
      <c r="U133" s="23" t="str">
        <f t="shared" si="44"/>
        <v/>
      </c>
      <c r="V133" s="16" t="str">
        <f t="shared" si="45"/>
        <v/>
      </c>
      <c r="W133" s="26" t="str">
        <f t="shared" si="46"/>
        <v/>
      </c>
      <c r="X133" s="25" t="str">
        <f t="shared" si="47"/>
        <v/>
      </c>
    </row>
    <row r="134" spans="3:24" x14ac:dyDescent="0.25">
      <c r="C134" s="57">
        <f t="shared" si="36"/>
        <v>1</v>
      </c>
      <c r="D134" s="13">
        <f>IF(C134=1,SUM(C$2:C134),0)</f>
        <v>76</v>
      </c>
      <c r="E134" s="13">
        <f t="shared" si="37"/>
        <v>133</v>
      </c>
      <c r="F134" s="48">
        <f t="shared" si="35"/>
        <v>43963</v>
      </c>
      <c r="G134" s="29" t="str">
        <f t="shared" si="49"/>
        <v>JOUR OUVRE</v>
      </c>
      <c r="I134" s="27">
        <f t="shared" si="48"/>
        <v>44047</v>
      </c>
      <c r="J134" s="13"/>
      <c r="K134" s="13"/>
      <c r="L134" s="13"/>
      <c r="M134" s="13"/>
      <c r="N134" s="29"/>
      <c r="O134" s="15" t="str">
        <f t="shared" si="38"/>
        <v/>
      </c>
      <c r="P134" s="16" t="str">
        <f t="shared" si="39"/>
        <v/>
      </c>
      <c r="Q134" s="23" t="str">
        <f t="shared" si="40"/>
        <v/>
      </c>
      <c r="R134" s="16" t="str">
        <f t="shared" si="41"/>
        <v/>
      </c>
      <c r="S134" s="23" t="str">
        <f t="shared" si="42"/>
        <v/>
      </c>
      <c r="T134" s="16" t="str">
        <f t="shared" si="43"/>
        <v/>
      </c>
      <c r="U134" s="23" t="str">
        <f t="shared" si="44"/>
        <v/>
      </c>
      <c r="V134" s="16" t="str">
        <f t="shared" si="45"/>
        <v/>
      </c>
      <c r="W134" s="26" t="str">
        <f t="shared" si="46"/>
        <v/>
      </c>
      <c r="X134" s="25" t="str">
        <f t="shared" si="47"/>
        <v/>
      </c>
    </row>
    <row r="135" spans="3:24" x14ac:dyDescent="0.25">
      <c r="C135" s="57">
        <f t="shared" si="36"/>
        <v>1</v>
      </c>
      <c r="D135" s="13">
        <f>IF(C135=1,SUM(C$2:C135),0)</f>
        <v>77</v>
      </c>
      <c r="E135" s="13">
        <f t="shared" si="37"/>
        <v>134</v>
      </c>
      <c r="F135" s="48">
        <f t="shared" si="35"/>
        <v>43964</v>
      </c>
      <c r="G135" s="29" t="str">
        <f t="shared" si="49"/>
        <v>JOUR OUVRE</v>
      </c>
      <c r="I135" s="27">
        <f t="shared" si="48"/>
        <v>44048</v>
      </c>
      <c r="J135" s="13"/>
      <c r="K135" s="13"/>
      <c r="L135" s="13"/>
      <c r="M135" s="13"/>
      <c r="N135" s="29"/>
      <c r="O135" s="15" t="str">
        <f t="shared" si="38"/>
        <v/>
      </c>
      <c r="P135" s="16" t="str">
        <f t="shared" si="39"/>
        <v/>
      </c>
      <c r="Q135" s="23" t="str">
        <f t="shared" si="40"/>
        <v/>
      </c>
      <c r="R135" s="16" t="str">
        <f t="shared" si="41"/>
        <v/>
      </c>
      <c r="S135" s="23" t="str">
        <f t="shared" si="42"/>
        <v/>
      </c>
      <c r="T135" s="16" t="str">
        <f t="shared" si="43"/>
        <v/>
      </c>
      <c r="U135" s="23" t="str">
        <f t="shared" si="44"/>
        <v/>
      </c>
      <c r="V135" s="16" t="str">
        <f t="shared" si="45"/>
        <v/>
      </c>
      <c r="W135" s="26" t="str">
        <f t="shared" si="46"/>
        <v/>
      </c>
      <c r="X135" s="25" t="str">
        <f t="shared" si="47"/>
        <v/>
      </c>
    </row>
    <row r="136" spans="3:24" x14ac:dyDescent="0.25">
      <c r="C136" s="57">
        <f t="shared" si="36"/>
        <v>1</v>
      </c>
      <c r="D136" s="13">
        <f>IF(C136=1,SUM(C$2:C136),0)</f>
        <v>78</v>
      </c>
      <c r="E136" s="13">
        <f t="shared" si="37"/>
        <v>135</v>
      </c>
      <c r="F136" s="48">
        <f t="shared" si="35"/>
        <v>43965</v>
      </c>
      <c r="G136" s="29" t="str">
        <f t="shared" si="49"/>
        <v>JOUR OUVRE</v>
      </c>
      <c r="I136" s="27">
        <f t="shared" si="48"/>
        <v>44049</v>
      </c>
      <c r="J136" s="13"/>
      <c r="K136" s="13"/>
      <c r="L136" s="13"/>
      <c r="M136" s="13"/>
      <c r="N136" s="29"/>
      <c r="O136" s="15" t="str">
        <f t="shared" si="38"/>
        <v/>
      </c>
      <c r="P136" s="16" t="str">
        <f t="shared" si="39"/>
        <v/>
      </c>
      <c r="Q136" s="23" t="str">
        <f t="shared" si="40"/>
        <v/>
      </c>
      <c r="R136" s="16" t="str">
        <f t="shared" si="41"/>
        <v/>
      </c>
      <c r="S136" s="23" t="str">
        <f t="shared" si="42"/>
        <v/>
      </c>
      <c r="T136" s="16" t="str">
        <f t="shared" si="43"/>
        <v/>
      </c>
      <c r="U136" s="23" t="str">
        <f t="shared" si="44"/>
        <v/>
      </c>
      <c r="V136" s="16" t="str">
        <f t="shared" si="45"/>
        <v/>
      </c>
      <c r="W136" s="26" t="str">
        <f t="shared" si="46"/>
        <v/>
      </c>
      <c r="X136" s="25" t="str">
        <f t="shared" si="47"/>
        <v/>
      </c>
    </row>
    <row r="137" spans="3:24" x14ac:dyDescent="0.25">
      <c r="C137" s="57">
        <f t="shared" si="36"/>
        <v>1</v>
      </c>
      <c r="D137" s="13">
        <f>IF(C137=1,SUM(C$2:C137),0)</f>
        <v>79</v>
      </c>
      <c r="E137" s="13">
        <f t="shared" si="37"/>
        <v>136</v>
      </c>
      <c r="F137" s="48">
        <f t="shared" si="35"/>
        <v>43966</v>
      </c>
      <c r="G137" s="29" t="str">
        <f t="shared" si="49"/>
        <v>JOUR OUVRE</v>
      </c>
      <c r="I137" s="27">
        <f t="shared" si="48"/>
        <v>44050</v>
      </c>
      <c r="J137" s="13"/>
      <c r="K137" s="13"/>
      <c r="L137" s="13"/>
      <c r="M137" s="13"/>
      <c r="N137" s="29"/>
      <c r="O137" s="15" t="str">
        <f t="shared" si="38"/>
        <v/>
      </c>
      <c r="P137" s="16" t="str">
        <f t="shared" si="39"/>
        <v/>
      </c>
      <c r="Q137" s="23" t="str">
        <f t="shared" si="40"/>
        <v/>
      </c>
      <c r="R137" s="16" t="str">
        <f t="shared" si="41"/>
        <v/>
      </c>
      <c r="S137" s="23" t="str">
        <f t="shared" si="42"/>
        <v/>
      </c>
      <c r="T137" s="16" t="str">
        <f t="shared" si="43"/>
        <v/>
      </c>
      <c r="U137" s="23" t="str">
        <f t="shared" si="44"/>
        <v/>
      </c>
      <c r="V137" s="16" t="str">
        <f t="shared" si="45"/>
        <v/>
      </c>
      <c r="W137" s="26" t="str">
        <f t="shared" si="46"/>
        <v/>
      </c>
      <c r="X137" s="25" t="str">
        <f t="shared" si="47"/>
        <v/>
      </c>
    </row>
    <row r="138" spans="3:24" x14ac:dyDescent="0.25">
      <c r="C138" s="57">
        <f t="shared" si="36"/>
        <v>0</v>
      </c>
      <c r="D138" s="13">
        <f>IF(C138=1,SUM(C$2:C138),0)</f>
        <v>0</v>
      </c>
      <c r="E138" s="13">
        <f t="shared" si="37"/>
        <v>137</v>
      </c>
      <c r="F138" s="48">
        <f t="shared" si="35"/>
        <v>43967</v>
      </c>
      <c r="G138" s="29" t="str">
        <f t="shared" si="49"/>
        <v>JOUR NON OUVRE</v>
      </c>
      <c r="I138" s="27">
        <f t="shared" si="48"/>
        <v>44053</v>
      </c>
      <c r="J138" s="13"/>
      <c r="K138" s="13"/>
      <c r="L138" s="13"/>
      <c r="M138" s="13"/>
      <c r="N138" s="29"/>
      <c r="O138" s="15" t="str">
        <f t="shared" si="38"/>
        <v/>
      </c>
      <c r="P138" s="16" t="str">
        <f t="shared" si="39"/>
        <v/>
      </c>
      <c r="Q138" s="23" t="str">
        <f t="shared" si="40"/>
        <v/>
      </c>
      <c r="R138" s="16" t="str">
        <f t="shared" si="41"/>
        <v/>
      </c>
      <c r="S138" s="23" t="str">
        <f t="shared" si="42"/>
        <v/>
      </c>
      <c r="T138" s="16" t="str">
        <f t="shared" si="43"/>
        <v/>
      </c>
      <c r="U138" s="23" t="str">
        <f t="shared" si="44"/>
        <v/>
      </c>
      <c r="V138" s="16" t="str">
        <f t="shared" si="45"/>
        <v/>
      </c>
      <c r="W138" s="26" t="str">
        <f t="shared" si="46"/>
        <v/>
      </c>
      <c r="X138" s="25" t="str">
        <f t="shared" si="47"/>
        <v/>
      </c>
    </row>
    <row r="139" spans="3:24" x14ac:dyDescent="0.25">
      <c r="C139" s="57">
        <f t="shared" si="36"/>
        <v>0</v>
      </c>
      <c r="D139" s="13">
        <f>IF(C139=1,SUM(C$2:C139),0)</f>
        <v>0</v>
      </c>
      <c r="E139" s="13">
        <f t="shared" si="37"/>
        <v>138</v>
      </c>
      <c r="F139" s="48">
        <f t="shared" si="35"/>
        <v>43968</v>
      </c>
      <c r="G139" s="29" t="str">
        <f t="shared" si="49"/>
        <v>JOUR NON OUVRE</v>
      </c>
      <c r="I139" s="27">
        <f t="shared" si="48"/>
        <v>44054</v>
      </c>
      <c r="J139" s="13"/>
      <c r="K139" s="13"/>
      <c r="L139" s="13"/>
      <c r="M139" s="13"/>
      <c r="N139" s="29"/>
      <c r="O139" s="15" t="str">
        <f t="shared" si="38"/>
        <v/>
      </c>
      <c r="P139" s="16" t="str">
        <f t="shared" si="39"/>
        <v/>
      </c>
      <c r="Q139" s="23" t="str">
        <f t="shared" si="40"/>
        <v/>
      </c>
      <c r="R139" s="16" t="str">
        <f t="shared" si="41"/>
        <v/>
      </c>
      <c r="S139" s="23" t="str">
        <f t="shared" si="42"/>
        <v/>
      </c>
      <c r="T139" s="16" t="str">
        <f t="shared" si="43"/>
        <v/>
      </c>
      <c r="U139" s="23" t="str">
        <f t="shared" si="44"/>
        <v/>
      </c>
      <c r="V139" s="16" t="str">
        <f t="shared" si="45"/>
        <v/>
      </c>
      <c r="W139" s="26" t="str">
        <f t="shared" si="46"/>
        <v/>
      </c>
      <c r="X139" s="25" t="str">
        <f t="shared" si="47"/>
        <v/>
      </c>
    </row>
    <row r="140" spans="3:24" x14ac:dyDescent="0.25">
      <c r="C140" s="57">
        <f t="shared" si="36"/>
        <v>1</v>
      </c>
      <c r="D140" s="13">
        <f>IF(C140=1,SUM(C$2:C140),0)</f>
        <v>80</v>
      </c>
      <c r="E140" s="13">
        <f t="shared" si="37"/>
        <v>139</v>
      </c>
      <c r="F140" s="48">
        <f t="shared" si="35"/>
        <v>43969</v>
      </c>
      <c r="G140" s="29" t="str">
        <f t="shared" si="49"/>
        <v>JOUR OUVRE</v>
      </c>
      <c r="I140" s="27">
        <f t="shared" si="48"/>
        <v>44055</v>
      </c>
      <c r="J140" s="13"/>
      <c r="K140" s="13"/>
      <c r="L140" s="13"/>
      <c r="M140" s="13"/>
      <c r="N140" s="29"/>
      <c r="O140" s="15" t="str">
        <f t="shared" si="38"/>
        <v/>
      </c>
      <c r="P140" s="16" t="str">
        <f t="shared" si="39"/>
        <v/>
      </c>
      <c r="Q140" s="23" t="str">
        <f t="shared" si="40"/>
        <v/>
      </c>
      <c r="R140" s="16" t="str">
        <f t="shared" si="41"/>
        <v/>
      </c>
      <c r="S140" s="23" t="str">
        <f t="shared" si="42"/>
        <v/>
      </c>
      <c r="T140" s="16" t="str">
        <f t="shared" si="43"/>
        <v/>
      </c>
      <c r="U140" s="23" t="str">
        <f t="shared" si="44"/>
        <v/>
      </c>
      <c r="V140" s="16" t="str">
        <f t="shared" si="45"/>
        <v/>
      </c>
      <c r="W140" s="26" t="str">
        <f t="shared" si="46"/>
        <v/>
      </c>
      <c r="X140" s="25" t="str">
        <f t="shared" si="47"/>
        <v/>
      </c>
    </row>
    <row r="141" spans="3:24" x14ac:dyDescent="0.25">
      <c r="C141" s="57">
        <f t="shared" si="36"/>
        <v>1</v>
      </c>
      <c r="D141" s="13">
        <f>IF(C141=1,SUM(C$2:C141),0)</f>
        <v>81</v>
      </c>
      <c r="E141" s="13">
        <f t="shared" si="37"/>
        <v>140</v>
      </c>
      <c r="F141" s="48">
        <f t="shared" si="35"/>
        <v>43970</v>
      </c>
      <c r="G141" s="29" t="str">
        <f t="shared" si="49"/>
        <v>JOUR OUVRE</v>
      </c>
      <c r="I141" s="27">
        <f t="shared" si="48"/>
        <v>44056</v>
      </c>
      <c r="J141" s="13"/>
      <c r="K141" s="13"/>
      <c r="L141" s="13"/>
      <c r="M141" s="13"/>
      <c r="N141" s="29"/>
      <c r="O141" s="15" t="str">
        <f t="shared" si="38"/>
        <v/>
      </c>
      <c r="P141" s="16" t="str">
        <f t="shared" si="39"/>
        <v/>
      </c>
      <c r="Q141" s="23" t="str">
        <f t="shared" si="40"/>
        <v/>
      </c>
      <c r="R141" s="16" t="str">
        <f t="shared" si="41"/>
        <v/>
      </c>
      <c r="S141" s="23" t="str">
        <f t="shared" si="42"/>
        <v/>
      </c>
      <c r="T141" s="16" t="str">
        <f t="shared" si="43"/>
        <v/>
      </c>
      <c r="U141" s="23" t="str">
        <f t="shared" si="44"/>
        <v/>
      </c>
      <c r="V141" s="16" t="str">
        <f t="shared" si="45"/>
        <v/>
      </c>
      <c r="W141" s="26" t="str">
        <f t="shared" si="46"/>
        <v/>
      </c>
      <c r="X141" s="25" t="str">
        <f t="shared" si="47"/>
        <v/>
      </c>
    </row>
    <row r="142" spans="3:24" x14ac:dyDescent="0.25">
      <c r="C142" s="57">
        <f t="shared" si="36"/>
        <v>1</v>
      </c>
      <c r="D142" s="13">
        <f>IF(C142=1,SUM(C$2:C142),0)</f>
        <v>82</v>
      </c>
      <c r="E142" s="13">
        <f t="shared" si="37"/>
        <v>141</v>
      </c>
      <c r="F142" s="48">
        <f t="shared" si="35"/>
        <v>43971</v>
      </c>
      <c r="G142" s="29" t="str">
        <f t="shared" si="49"/>
        <v>JOUR OUVRE</v>
      </c>
      <c r="I142" s="27">
        <f t="shared" si="48"/>
        <v>44057</v>
      </c>
      <c r="J142" s="13"/>
      <c r="K142" s="13"/>
      <c r="L142" s="13"/>
      <c r="M142" s="13"/>
      <c r="N142" s="29"/>
      <c r="O142" s="15" t="str">
        <f t="shared" si="38"/>
        <v/>
      </c>
      <c r="P142" s="16" t="str">
        <f t="shared" si="39"/>
        <v/>
      </c>
      <c r="Q142" s="23" t="str">
        <f t="shared" si="40"/>
        <v/>
      </c>
      <c r="R142" s="16" t="str">
        <f t="shared" si="41"/>
        <v/>
      </c>
      <c r="S142" s="23" t="str">
        <f t="shared" si="42"/>
        <v/>
      </c>
      <c r="T142" s="16" t="str">
        <f t="shared" si="43"/>
        <v/>
      </c>
      <c r="U142" s="23" t="str">
        <f t="shared" si="44"/>
        <v/>
      </c>
      <c r="V142" s="16" t="str">
        <f t="shared" si="45"/>
        <v/>
      </c>
      <c r="W142" s="26" t="str">
        <f t="shared" si="46"/>
        <v/>
      </c>
      <c r="X142" s="25" t="str">
        <f t="shared" si="47"/>
        <v/>
      </c>
    </row>
    <row r="143" spans="3:24" x14ac:dyDescent="0.25">
      <c r="C143" s="57">
        <f t="shared" si="36"/>
        <v>0</v>
      </c>
      <c r="D143" s="13">
        <f>IF(C143=1,SUM(C$2:C143),0)</f>
        <v>0</v>
      </c>
      <c r="E143" s="13">
        <f t="shared" si="37"/>
        <v>142</v>
      </c>
      <c r="F143" s="48">
        <f t="shared" si="35"/>
        <v>43972</v>
      </c>
      <c r="G143" s="29" t="str">
        <f t="shared" si="49"/>
        <v>JOUR NON OUVRE</v>
      </c>
      <c r="I143" s="27">
        <f t="shared" si="48"/>
        <v>44060</v>
      </c>
      <c r="J143" s="13"/>
      <c r="K143" s="13"/>
      <c r="L143" s="13"/>
      <c r="M143" s="13"/>
      <c r="N143" s="29"/>
      <c r="O143" s="15" t="str">
        <f t="shared" si="38"/>
        <v/>
      </c>
      <c r="P143" s="16" t="str">
        <f t="shared" si="39"/>
        <v/>
      </c>
      <c r="Q143" s="23" t="str">
        <f t="shared" si="40"/>
        <v/>
      </c>
      <c r="R143" s="16" t="str">
        <f t="shared" si="41"/>
        <v/>
      </c>
      <c r="S143" s="23" t="str">
        <f t="shared" si="42"/>
        <v/>
      </c>
      <c r="T143" s="16" t="str">
        <f t="shared" si="43"/>
        <v/>
      </c>
      <c r="U143" s="23" t="str">
        <f t="shared" si="44"/>
        <v/>
      </c>
      <c r="V143" s="16" t="str">
        <f t="shared" si="45"/>
        <v/>
      </c>
      <c r="W143" s="26" t="str">
        <f t="shared" si="46"/>
        <v/>
      </c>
      <c r="X143" s="25" t="str">
        <f t="shared" si="47"/>
        <v/>
      </c>
    </row>
    <row r="144" spans="3:24" x14ac:dyDescent="0.25">
      <c r="C144" s="57">
        <f t="shared" si="36"/>
        <v>1</v>
      </c>
      <c r="D144" s="13">
        <f>IF(C144=1,SUM(C$2:C144),0)</f>
        <v>83</v>
      </c>
      <c r="E144" s="13">
        <f t="shared" si="37"/>
        <v>143</v>
      </c>
      <c r="F144" s="48">
        <f t="shared" si="35"/>
        <v>43973</v>
      </c>
      <c r="G144" s="29" t="str">
        <f t="shared" si="49"/>
        <v>JOUR OUVRE</v>
      </c>
      <c r="I144" s="27">
        <f t="shared" si="48"/>
        <v>44061</v>
      </c>
      <c r="J144" s="13"/>
      <c r="K144" s="13"/>
      <c r="L144" s="13"/>
      <c r="M144" s="13"/>
      <c r="N144" s="29"/>
      <c r="O144" s="15" t="str">
        <f t="shared" si="38"/>
        <v/>
      </c>
      <c r="P144" s="16" t="str">
        <f t="shared" si="39"/>
        <v/>
      </c>
      <c r="Q144" s="23" t="str">
        <f t="shared" si="40"/>
        <v/>
      </c>
      <c r="R144" s="16" t="str">
        <f t="shared" si="41"/>
        <v/>
      </c>
      <c r="S144" s="23" t="str">
        <f t="shared" si="42"/>
        <v/>
      </c>
      <c r="T144" s="16" t="str">
        <f t="shared" si="43"/>
        <v/>
      </c>
      <c r="U144" s="23" t="str">
        <f t="shared" si="44"/>
        <v/>
      </c>
      <c r="V144" s="16" t="str">
        <f t="shared" si="45"/>
        <v/>
      </c>
      <c r="W144" s="26" t="str">
        <f t="shared" si="46"/>
        <v/>
      </c>
      <c r="X144" s="25" t="str">
        <f t="shared" si="47"/>
        <v/>
      </c>
    </row>
    <row r="145" spans="3:24" x14ac:dyDescent="0.25">
      <c r="C145" s="57">
        <f t="shared" si="36"/>
        <v>0</v>
      </c>
      <c r="D145" s="13">
        <f>IF(C145=1,SUM(C$2:C145),0)</f>
        <v>0</v>
      </c>
      <c r="E145" s="13">
        <f t="shared" si="37"/>
        <v>144</v>
      </c>
      <c r="F145" s="48">
        <f t="shared" si="35"/>
        <v>43974</v>
      </c>
      <c r="G145" s="29" t="str">
        <f t="shared" si="49"/>
        <v>JOUR NON OUVRE</v>
      </c>
      <c r="I145" s="27">
        <f t="shared" si="48"/>
        <v>44062</v>
      </c>
      <c r="J145" s="13"/>
      <c r="K145" s="13"/>
      <c r="L145" s="13"/>
      <c r="M145" s="13"/>
      <c r="N145" s="29"/>
      <c r="O145" s="15" t="str">
        <f t="shared" si="38"/>
        <v/>
      </c>
      <c r="P145" s="16" t="str">
        <f t="shared" si="39"/>
        <v/>
      </c>
      <c r="Q145" s="23" t="str">
        <f t="shared" si="40"/>
        <v/>
      </c>
      <c r="R145" s="16" t="str">
        <f t="shared" si="41"/>
        <v/>
      </c>
      <c r="S145" s="23" t="str">
        <f t="shared" si="42"/>
        <v/>
      </c>
      <c r="T145" s="16" t="str">
        <f t="shared" si="43"/>
        <v/>
      </c>
      <c r="U145" s="23" t="str">
        <f t="shared" si="44"/>
        <v/>
      </c>
      <c r="V145" s="16" t="str">
        <f t="shared" si="45"/>
        <v/>
      </c>
      <c r="W145" s="26" t="str">
        <f t="shared" si="46"/>
        <v/>
      </c>
      <c r="X145" s="25" t="str">
        <f t="shared" si="47"/>
        <v/>
      </c>
    </row>
    <row r="146" spans="3:24" x14ac:dyDescent="0.25">
      <c r="C146" s="57">
        <f t="shared" si="36"/>
        <v>0</v>
      </c>
      <c r="D146" s="13">
        <f>IF(C146=1,SUM(C$2:C146),0)</f>
        <v>0</v>
      </c>
      <c r="E146" s="13">
        <f t="shared" si="37"/>
        <v>145</v>
      </c>
      <c r="F146" s="48">
        <f t="shared" si="35"/>
        <v>43975</v>
      </c>
      <c r="G146" s="29" t="str">
        <f t="shared" si="49"/>
        <v>JOUR NON OUVRE</v>
      </c>
      <c r="I146" s="27">
        <f t="shared" si="48"/>
        <v>44063</v>
      </c>
      <c r="J146" s="13"/>
      <c r="K146" s="13"/>
      <c r="L146" s="13"/>
      <c r="M146" s="13"/>
      <c r="N146" s="29"/>
      <c r="O146" s="15" t="str">
        <f t="shared" si="38"/>
        <v/>
      </c>
      <c r="P146" s="16" t="str">
        <f t="shared" si="39"/>
        <v/>
      </c>
      <c r="Q146" s="23" t="str">
        <f t="shared" si="40"/>
        <v/>
      </c>
      <c r="R146" s="16" t="str">
        <f t="shared" si="41"/>
        <v/>
      </c>
      <c r="S146" s="23" t="str">
        <f t="shared" si="42"/>
        <v/>
      </c>
      <c r="T146" s="16" t="str">
        <f t="shared" si="43"/>
        <v/>
      </c>
      <c r="U146" s="23" t="str">
        <f t="shared" si="44"/>
        <v/>
      </c>
      <c r="V146" s="16" t="str">
        <f t="shared" si="45"/>
        <v/>
      </c>
      <c r="W146" s="26" t="str">
        <f t="shared" si="46"/>
        <v/>
      </c>
      <c r="X146" s="25" t="str">
        <f t="shared" si="47"/>
        <v/>
      </c>
    </row>
    <row r="147" spans="3:24" x14ac:dyDescent="0.25">
      <c r="C147" s="57">
        <f t="shared" si="36"/>
        <v>1</v>
      </c>
      <c r="D147" s="13">
        <f>IF(C147=1,SUM(C$2:C147),0)</f>
        <v>84</v>
      </c>
      <c r="E147" s="13">
        <f t="shared" si="37"/>
        <v>146</v>
      </c>
      <c r="F147" s="48">
        <f t="shared" si="35"/>
        <v>43976</v>
      </c>
      <c r="G147" s="29" t="str">
        <f t="shared" si="49"/>
        <v>JOUR OUVRE</v>
      </c>
      <c r="I147" s="27">
        <f t="shared" si="48"/>
        <v>44064</v>
      </c>
      <c r="J147" s="13"/>
      <c r="K147" s="13"/>
      <c r="L147" s="13"/>
      <c r="M147" s="13"/>
      <c r="N147" s="29"/>
      <c r="O147" s="15" t="str">
        <f t="shared" si="38"/>
        <v/>
      </c>
      <c r="P147" s="16" t="str">
        <f t="shared" si="39"/>
        <v/>
      </c>
      <c r="Q147" s="23" t="str">
        <f t="shared" si="40"/>
        <v/>
      </c>
      <c r="R147" s="16" t="str">
        <f t="shared" si="41"/>
        <v/>
      </c>
      <c r="S147" s="23" t="str">
        <f t="shared" si="42"/>
        <v/>
      </c>
      <c r="T147" s="16" t="str">
        <f t="shared" si="43"/>
        <v/>
      </c>
      <c r="U147" s="23" t="str">
        <f t="shared" si="44"/>
        <v/>
      </c>
      <c r="V147" s="16" t="str">
        <f t="shared" si="45"/>
        <v/>
      </c>
      <c r="W147" s="26" t="str">
        <f t="shared" si="46"/>
        <v/>
      </c>
      <c r="X147" s="25" t="str">
        <f t="shared" si="47"/>
        <v/>
      </c>
    </row>
    <row r="148" spans="3:24" x14ac:dyDescent="0.25">
      <c r="C148" s="57">
        <f t="shared" si="36"/>
        <v>1</v>
      </c>
      <c r="D148" s="13">
        <f>IF(C148=1,SUM(C$2:C148),0)</f>
        <v>85</v>
      </c>
      <c r="E148" s="13">
        <f t="shared" si="37"/>
        <v>147</v>
      </c>
      <c r="F148" s="48">
        <f t="shared" ref="F148:F211" si="50">IF(F147="","",IF(YEAR(F147+1)=YEAR(F147),F147+1,""))</f>
        <v>43977</v>
      </c>
      <c r="G148" s="29" t="str">
        <f t="shared" si="49"/>
        <v>JOUR OUVRE</v>
      </c>
      <c r="I148" s="27">
        <f t="shared" si="48"/>
        <v>44067</v>
      </c>
      <c r="J148" s="13"/>
      <c r="K148" s="13"/>
      <c r="L148" s="13"/>
      <c r="M148" s="13"/>
      <c r="N148" s="29"/>
      <c r="O148" s="15" t="str">
        <f t="shared" si="38"/>
        <v/>
      </c>
      <c r="P148" s="16" t="str">
        <f t="shared" si="39"/>
        <v/>
      </c>
      <c r="Q148" s="23" t="str">
        <f t="shared" si="40"/>
        <v/>
      </c>
      <c r="R148" s="16" t="str">
        <f t="shared" si="41"/>
        <v/>
      </c>
      <c r="S148" s="23" t="str">
        <f t="shared" si="42"/>
        <v/>
      </c>
      <c r="T148" s="16" t="str">
        <f t="shared" si="43"/>
        <v/>
      </c>
      <c r="U148" s="23" t="str">
        <f t="shared" si="44"/>
        <v/>
      </c>
      <c r="V148" s="16" t="str">
        <f t="shared" si="45"/>
        <v/>
      </c>
      <c r="W148" s="26" t="str">
        <f t="shared" si="46"/>
        <v/>
      </c>
      <c r="X148" s="25" t="str">
        <f t="shared" si="47"/>
        <v/>
      </c>
    </row>
    <row r="149" spans="3:24" x14ac:dyDescent="0.25">
      <c r="C149" s="57">
        <f t="shared" si="36"/>
        <v>1</v>
      </c>
      <c r="D149" s="13">
        <f>IF(C149=1,SUM(C$2:C149),0)</f>
        <v>86</v>
      </c>
      <c r="E149" s="13">
        <f t="shared" si="37"/>
        <v>148</v>
      </c>
      <c r="F149" s="48">
        <f t="shared" si="50"/>
        <v>43978</v>
      </c>
      <c r="G149" s="29" t="str">
        <f t="shared" si="49"/>
        <v>JOUR OUVRE</v>
      </c>
      <c r="I149" s="27">
        <f t="shared" si="48"/>
        <v>44068</v>
      </c>
      <c r="J149" s="13"/>
      <c r="K149" s="13"/>
      <c r="L149" s="13"/>
      <c r="M149" s="13"/>
      <c r="N149" s="29"/>
      <c r="O149" s="15" t="str">
        <f t="shared" si="38"/>
        <v/>
      </c>
      <c r="P149" s="16" t="str">
        <f t="shared" si="39"/>
        <v/>
      </c>
      <c r="Q149" s="23" t="str">
        <f t="shared" si="40"/>
        <v/>
      </c>
      <c r="R149" s="16" t="str">
        <f t="shared" si="41"/>
        <v/>
      </c>
      <c r="S149" s="23" t="str">
        <f t="shared" si="42"/>
        <v/>
      </c>
      <c r="T149" s="16" t="str">
        <f t="shared" si="43"/>
        <v/>
      </c>
      <c r="U149" s="23" t="str">
        <f t="shared" si="44"/>
        <v/>
      </c>
      <c r="V149" s="16" t="str">
        <f t="shared" si="45"/>
        <v/>
      </c>
      <c r="W149" s="26" t="str">
        <f t="shared" si="46"/>
        <v/>
      </c>
      <c r="X149" s="25" t="str">
        <f t="shared" si="47"/>
        <v/>
      </c>
    </row>
    <row r="150" spans="3:24" x14ac:dyDescent="0.25">
      <c r="C150" s="57">
        <f t="shared" si="36"/>
        <v>1</v>
      </c>
      <c r="D150" s="13">
        <f>IF(C150=1,SUM(C$2:C150),0)</f>
        <v>87</v>
      </c>
      <c r="E150" s="13">
        <f t="shared" si="37"/>
        <v>149</v>
      </c>
      <c r="F150" s="48">
        <f t="shared" si="50"/>
        <v>43979</v>
      </c>
      <c r="G150" s="29" t="str">
        <f t="shared" si="49"/>
        <v>JOUR OUVRE</v>
      </c>
      <c r="I150" s="27">
        <f t="shared" si="48"/>
        <v>44069</v>
      </c>
      <c r="J150" s="13"/>
      <c r="K150" s="13"/>
      <c r="L150" s="13"/>
      <c r="M150" s="13"/>
      <c r="N150" s="29"/>
      <c r="O150" s="15" t="str">
        <f t="shared" si="38"/>
        <v/>
      </c>
      <c r="P150" s="16" t="str">
        <f t="shared" si="39"/>
        <v/>
      </c>
      <c r="Q150" s="23" t="str">
        <f t="shared" si="40"/>
        <v/>
      </c>
      <c r="R150" s="16" t="str">
        <f t="shared" si="41"/>
        <v/>
      </c>
      <c r="S150" s="23" t="str">
        <f t="shared" si="42"/>
        <v/>
      </c>
      <c r="T150" s="16" t="str">
        <f t="shared" si="43"/>
        <v/>
      </c>
      <c r="U150" s="23" t="str">
        <f t="shared" si="44"/>
        <v/>
      </c>
      <c r="V150" s="16" t="str">
        <f t="shared" si="45"/>
        <v/>
      </c>
      <c r="W150" s="26" t="str">
        <f t="shared" si="46"/>
        <v/>
      </c>
      <c r="X150" s="25" t="str">
        <f t="shared" si="47"/>
        <v/>
      </c>
    </row>
    <row r="151" spans="3:24" x14ac:dyDescent="0.25">
      <c r="C151" s="57">
        <f t="shared" si="36"/>
        <v>1</v>
      </c>
      <c r="D151" s="13">
        <f>IF(C151=1,SUM(C$2:C151),0)</f>
        <v>88</v>
      </c>
      <c r="E151" s="13">
        <f t="shared" si="37"/>
        <v>150</v>
      </c>
      <c r="F151" s="48">
        <f t="shared" si="50"/>
        <v>43980</v>
      </c>
      <c r="G151" s="29" t="str">
        <f t="shared" si="49"/>
        <v>JOUR OUVRE</v>
      </c>
      <c r="I151" s="27">
        <f t="shared" si="48"/>
        <v>44070</v>
      </c>
      <c r="J151" s="13"/>
      <c r="K151" s="13"/>
      <c r="L151" s="13"/>
      <c r="M151" s="13"/>
      <c r="N151" s="29"/>
      <c r="O151" s="15" t="str">
        <f t="shared" si="38"/>
        <v/>
      </c>
      <c r="P151" s="16" t="str">
        <f t="shared" si="39"/>
        <v/>
      </c>
      <c r="Q151" s="23" t="str">
        <f t="shared" si="40"/>
        <v/>
      </c>
      <c r="R151" s="16" t="str">
        <f t="shared" si="41"/>
        <v/>
      </c>
      <c r="S151" s="23" t="str">
        <f t="shared" si="42"/>
        <v/>
      </c>
      <c r="T151" s="16" t="str">
        <f t="shared" si="43"/>
        <v/>
      </c>
      <c r="U151" s="23" t="str">
        <f t="shared" si="44"/>
        <v/>
      </c>
      <c r="V151" s="16" t="str">
        <f t="shared" si="45"/>
        <v/>
      </c>
      <c r="W151" s="26" t="str">
        <f t="shared" si="46"/>
        <v/>
      </c>
      <c r="X151" s="25" t="str">
        <f t="shared" si="47"/>
        <v/>
      </c>
    </row>
    <row r="152" spans="3:24" x14ac:dyDescent="0.25">
      <c r="C152" s="57">
        <f t="shared" si="36"/>
        <v>0</v>
      </c>
      <c r="D152" s="13">
        <f>IF(C152=1,SUM(C$2:C152),0)</f>
        <v>0</v>
      </c>
      <c r="E152" s="13">
        <f t="shared" si="37"/>
        <v>151</v>
      </c>
      <c r="F152" s="48">
        <f t="shared" si="50"/>
        <v>43981</v>
      </c>
      <c r="G152" s="29" t="str">
        <f t="shared" si="49"/>
        <v>JOUR NON OUVRE</v>
      </c>
      <c r="I152" s="27">
        <f t="shared" si="48"/>
        <v>44071</v>
      </c>
      <c r="J152" s="13"/>
      <c r="K152" s="13"/>
      <c r="L152" s="13"/>
      <c r="M152" s="13"/>
      <c r="N152" s="29"/>
      <c r="O152" s="15" t="str">
        <f t="shared" si="38"/>
        <v/>
      </c>
      <c r="P152" s="16" t="str">
        <f t="shared" si="39"/>
        <v/>
      </c>
      <c r="Q152" s="23" t="str">
        <f t="shared" si="40"/>
        <v/>
      </c>
      <c r="R152" s="16" t="str">
        <f t="shared" si="41"/>
        <v/>
      </c>
      <c r="S152" s="23" t="str">
        <f t="shared" si="42"/>
        <v/>
      </c>
      <c r="T152" s="16" t="str">
        <f t="shared" si="43"/>
        <v/>
      </c>
      <c r="U152" s="23" t="str">
        <f t="shared" si="44"/>
        <v/>
      </c>
      <c r="V152" s="16" t="str">
        <f t="shared" si="45"/>
        <v/>
      </c>
      <c r="W152" s="26" t="str">
        <f t="shared" si="46"/>
        <v/>
      </c>
      <c r="X152" s="25" t="str">
        <f t="shared" si="47"/>
        <v/>
      </c>
    </row>
    <row r="153" spans="3:24" x14ac:dyDescent="0.25">
      <c r="C153" s="57">
        <f t="shared" si="36"/>
        <v>0</v>
      </c>
      <c r="D153" s="13">
        <f>IF(C153=1,SUM(C$2:C153),0)</f>
        <v>0</v>
      </c>
      <c r="E153" s="13">
        <f t="shared" si="37"/>
        <v>152</v>
      </c>
      <c r="F153" s="48">
        <f t="shared" si="50"/>
        <v>43982</v>
      </c>
      <c r="G153" s="29" t="str">
        <f t="shared" si="49"/>
        <v>JOUR NON OUVRE</v>
      </c>
      <c r="I153" s="27">
        <f t="shared" si="48"/>
        <v>44074</v>
      </c>
      <c r="J153" s="13"/>
      <c r="K153" s="13"/>
      <c r="L153" s="13"/>
      <c r="M153" s="13"/>
      <c r="N153" s="29"/>
      <c r="O153" s="15" t="str">
        <f t="shared" si="38"/>
        <v/>
      </c>
      <c r="P153" s="16" t="str">
        <f t="shared" si="39"/>
        <v/>
      </c>
      <c r="Q153" s="23" t="str">
        <f t="shared" si="40"/>
        <v/>
      </c>
      <c r="R153" s="16" t="str">
        <f t="shared" si="41"/>
        <v/>
      </c>
      <c r="S153" s="23" t="str">
        <f t="shared" si="42"/>
        <v/>
      </c>
      <c r="T153" s="16" t="str">
        <f t="shared" si="43"/>
        <v/>
      </c>
      <c r="U153" s="23" t="str">
        <f t="shared" si="44"/>
        <v/>
      </c>
      <c r="V153" s="16" t="str">
        <f t="shared" si="45"/>
        <v/>
      </c>
      <c r="W153" s="26" t="str">
        <f t="shared" si="46"/>
        <v/>
      </c>
      <c r="X153" s="25" t="str">
        <f t="shared" si="47"/>
        <v/>
      </c>
    </row>
    <row r="154" spans="3:24" x14ac:dyDescent="0.25">
      <c r="C154" s="57">
        <f t="shared" si="36"/>
        <v>0</v>
      </c>
      <c r="D154" s="13">
        <f>IF(C154=1,SUM(C$2:C154),0)</f>
        <v>0</v>
      </c>
      <c r="E154" s="13">
        <f t="shared" si="37"/>
        <v>153</v>
      </c>
      <c r="F154" s="48">
        <f t="shared" si="50"/>
        <v>43983</v>
      </c>
      <c r="G154" s="29" t="str">
        <f t="shared" si="49"/>
        <v>JOUR NON OUVRE</v>
      </c>
      <c r="I154" s="27">
        <f t="shared" si="48"/>
        <v>44075</v>
      </c>
      <c r="J154" s="13"/>
      <c r="K154" s="13"/>
      <c r="L154" s="13"/>
      <c r="M154" s="13"/>
      <c r="N154" s="29"/>
      <c r="O154" s="15" t="str">
        <f t="shared" si="38"/>
        <v/>
      </c>
      <c r="P154" s="16" t="str">
        <f t="shared" si="39"/>
        <v/>
      </c>
      <c r="Q154" s="23" t="str">
        <f t="shared" si="40"/>
        <v/>
      </c>
      <c r="R154" s="16" t="str">
        <f t="shared" si="41"/>
        <v/>
      </c>
      <c r="S154" s="23" t="str">
        <f t="shared" si="42"/>
        <v/>
      </c>
      <c r="T154" s="16" t="str">
        <f t="shared" si="43"/>
        <v/>
      </c>
      <c r="U154" s="23" t="str">
        <f t="shared" si="44"/>
        <v/>
      </c>
      <c r="V154" s="16" t="str">
        <f t="shared" si="45"/>
        <v/>
      </c>
      <c r="W154" s="26" t="str">
        <f t="shared" si="46"/>
        <v/>
      </c>
      <c r="X154" s="25" t="str">
        <f t="shared" si="47"/>
        <v/>
      </c>
    </row>
    <row r="155" spans="3:24" x14ac:dyDescent="0.25">
      <c r="C155" s="57">
        <f t="shared" si="36"/>
        <v>1</v>
      </c>
      <c r="D155" s="13">
        <f>IF(C155=1,SUM(C$2:C155),0)</f>
        <v>89</v>
      </c>
      <c r="E155" s="13">
        <f t="shared" si="37"/>
        <v>154</v>
      </c>
      <c r="F155" s="48">
        <f t="shared" si="50"/>
        <v>43984</v>
      </c>
      <c r="G155" s="29" t="str">
        <f t="shared" si="49"/>
        <v>JOUR OUVRE</v>
      </c>
      <c r="I155" s="27">
        <f t="shared" si="48"/>
        <v>44076</v>
      </c>
      <c r="J155" s="13"/>
      <c r="K155" s="13"/>
      <c r="L155" s="13"/>
      <c r="M155" s="13"/>
      <c r="N155" s="29"/>
      <c r="O155" s="15" t="str">
        <f t="shared" si="38"/>
        <v/>
      </c>
      <c r="P155" s="16" t="str">
        <f t="shared" si="39"/>
        <v/>
      </c>
      <c r="Q155" s="23" t="str">
        <f t="shared" si="40"/>
        <v/>
      </c>
      <c r="R155" s="16" t="str">
        <f t="shared" si="41"/>
        <v/>
      </c>
      <c r="S155" s="23" t="str">
        <f t="shared" si="42"/>
        <v/>
      </c>
      <c r="T155" s="16" t="str">
        <f t="shared" si="43"/>
        <v/>
      </c>
      <c r="U155" s="23" t="str">
        <f t="shared" si="44"/>
        <v/>
      </c>
      <c r="V155" s="16" t="str">
        <f t="shared" si="45"/>
        <v/>
      </c>
      <c r="W155" s="26" t="str">
        <f t="shared" si="46"/>
        <v/>
      </c>
      <c r="X155" s="25" t="str">
        <f t="shared" si="47"/>
        <v/>
      </c>
    </row>
    <row r="156" spans="3:24" x14ac:dyDescent="0.25">
      <c r="C156" s="57">
        <f t="shared" si="36"/>
        <v>1</v>
      </c>
      <c r="D156" s="13">
        <f>IF(C156=1,SUM(C$2:C156),0)</f>
        <v>90</v>
      </c>
      <c r="E156" s="13">
        <f t="shared" si="37"/>
        <v>155</v>
      </c>
      <c r="F156" s="48">
        <f t="shared" si="50"/>
        <v>43985</v>
      </c>
      <c r="G156" s="29" t="str">
        <f t="shared" si="49"/>
        <v>JOUR OUVRE</v>
      </c>
      <c r="I156" s="27">
        <f t="shared" si="48"/>
        <v>44077</v>
      </c>
      <c r="J156" s="13"/>
      <c r="K156" s="13"/>
      <c r="L156" s="13"/>
      <c r="M156" s="13"/>
      <c r="N156" s="29"/>
      <c r="O156" s="15" t="str">
        <f t="shared" si="38"/>
        <v/>
      </c>
      <c r="P156" s="16" t="str">
        <f t="shared" si="39"/>
        <v/>
      </c>
      <c r="Q156" s="23" t="str">
        <f t="shared" si="40"/>
        <v/>
      </c>
      <c r="R156" s="16" t="str">
        <f t="shared" si="41"/>
        <v/>
      </c>
      <c r="S156" s="23" t="str">
        <f t="shared" si="42"/>
        <v/>
      </c>
      <c r="T156" s="16" t="str">
        <f t="shared" si="43"/>
        <v/>
      </c>
      <c r="U156" s="23" t="str">
        <f t="shared" si="44"/>
        <v/>
      </c>
      <c r="V156" s="16" t="str">
        <f t="shared" si="45"/>
        <v/>
      </c>
      <c r="W156" s="26" t="str">
        <f t="shared" si="46"/>
        <v/>
      </c>
      <c r="X156" s="25" t="str">
        <f t="shared" si="47"/>
        <v/>
      </c>
    </row>
    <row r="157" spans="3:24" x14ac:dyDescent="0.25">
      <c r="C157" s="57">
        <f t="shared" si="36"/>
        <v>1</v>
      </c>
      <c r="D157" s="13">
        <f>IF(C157=1,SUM(C$2:C157),0)</f>
        <v>91</v>
      </c>
      <c r="E157" s="13">
        <f t="shared" si="37"/>
        <v>156</v>
      </c>
      <c r="F157" s="48">
        <f t="shared" si="50"/>
        <v>43986</v>
      </c>
      <c r="G157" s="29" t="str">
        <f t="shared" si="49"/>
        <v>JOUR OUVRE</v>
      </c>
      <c r="I157" s="27">
        <f t="shared" si="48"/>
        <v>44078</v>
      </c>
      <c r="J157" s="13"/>
      <c r="K157" s="13"/>
      <c r="L157" s="13"/>
      <c r="M157" s="13"/>
      <c r="N157" s="29"/>
      <c r="O157" s="15" t="str">
        <f t="shared" si="38"/>
        <v/>
      </c>
      <c r="P157" s="16" t="str">
        <f t="shared" si="39"/>
        <v/>
      </c>
      <c r="Q157" s="23" t="str">
        <f t="shared" si="40"/>
        <v/>
      </c>
      <c r="R157" s="16" t="str">
        <f t="shared" si="41"/>
        <v/>
      </c>
      <c r="S157" s="23" t="str">
        <f t="shared" si="42"/>
        <v/>
      </c>
      <c r="T157" s="16" t="str">
        <f t="shared" si="43"/>
        <v/>
      </c>
      <c r="U157" s="23" t="str">
        <f t="shared" si="44"/>
        <v/>
      </c>
      <c r="V157" s="16" t="str">
        <f t="shared" si="45"/>
        <v/>
      </c>
      <c r="W157" s="26" t="str">
        <f t="shared" si="46"/>
        <v/>
      </c>
      <c r="X157" s="25" t="str">
        <f t="shared" si="47"/>
        <v/>
      </c>
    </row>
    <row r="158" spans="3:24" x14ac:dyDescent="0.25">
      <c r="C158" s="57">
        <f t="shared" si="36"/>
        <v>1</v>
      </c>
      <c r="D158" s="13">
        <f>IF(C158=1,SUM(C$2:C158),0)</f>
        <v>92</v>
      </c>
      <c r="E158" s="13">
        <f t="shared" si="37"/>
        <v>157</v>
      </c>
      <c r="F158" s="48">
        <f t="shared" si="50"/>
        <v>43987</v>
      </c>
      <c r="G158" s="29" t="str">
        <f t="shared" si="49"/>
        <v>JOUR OUVRE</v>
      </c>
      <c r="I158" s="27">
        <f t="shared" si="48"/>
        <v>44081</v>
      </c>
      <c r="J158" s="13"/>
      <c r="K158" s="13"/>
      <c r="L158" s="13"/>
      <c r="M158" s="13"/>
      <c r="N158" s="29"/>
      <c r="O158" s="15" t="str">
        <f t="shared" si="38"/>
        <v/>
      </c>
      <c r="P158" s="16" t="str">
        <f t="shared" si="39"/>
        <v/>
      </c>
      <c r="Q158" s="23" t="str">
        <f t="shared" si="40"/>
        <v/>
      </c>
      <c r="R158" s="16" t="str">
        <f t="shared" si="41"/>
        <v/>
      </c>
      <c r="S158" s="23" t="str">
        <f t="shared" si="42"/>
        <v/>
      </c>
      <c r="T158" s="16" t="str">
        <f t="shared" si="43"/>
        <v/>
      </c>
      <c r="U158" s="23" t="str">
        <f t="shared" si="44"/>
        <v/>
      </c>
      <c r="V158" s="16" t="str">
        <f t="shared" si="45"/>
        <v/>
      </c>
      <c r="W158" s="26" t="str">
        <f t="shared" si="46"/>
        <v/>
      </c>
      <c r="X158" s="25" t="str">
        <f t="shared" si="47"/>
        <v/>
      </c>
    </row>
    <row r="159" spans="3:24" x14ac:dyDescent="0.25">
      <c r="C159" s="57">
        <f t="shared" si="36"/>
        <v>0</v>
      </c>
      <c r="D159" s="13">
        <f>IF(C159=1,SUM(C$2:C159),0)</f>
        <v>0</v>
      </c>
      <c r="E159" s="13">
        <f t="shared" si="37"/>
        <v>158</v>
      </c>
      <c r="F159" s="48">
        <f t="shared" si="50"/>
        <v>43988</v>
      </c>
      <c r="G159" s="29" t="str">
        <f t="shared" si="49"/>
        <v>JOUR NON OUVRE</v>
      </c>
      <c r="I159" s="27">
        <f t="shared" si="48"/>
        <v>44082</v>
      </c>
      <c r="J159" s="13"/>
      <c r="K159" s="13"/>
      <c r="L159" s="13"/>
      <c r="M159" s="13"/>
      <c r="N159" s="29"/>
      <c r="O159" s="15" t="str">
        <f t="shared" si="38"/>
        <v/>
      </c>
      <c r="P159" s="16" t="str">
        <f t="shared" si="39"/>
        <v/>
      </c>
      <c r="Q159" s="23" t="str">
        <f t="shared" si="40"/>
        <v/>
      </c>
      <c r="R159" s="16" t="str">
        <f t="shared" si="41"/>
        <v/>
      </c>
      <c r="S159" s="23" t="str">
        <f t="shared" si="42"/>
        <v/>
      </c>
      <c r="T159" s="16" t="str">
        <f t="shared" si="43"/>
        <v/>
      </c>
      <c r="U159" s="23" t="str">
        <f t="shared" si="44"/>
        <v/>
      </c>
      <c r="V159" s="16" t="str">
        <f t="shared" si="45"/>
        <v/>
      </c>
      <c r="W159" s="26" t="str">
        <f t="shared" si="46"/>
        <v/>
      </c>
      <c r="X159" s="25" t="str">
        <f t="shared" si="47"/>
        <v/>
      </c>
    </row>
    <row r="160" spans="3:24" x14ac:dyDescent="0.25">
      <c r="C160" s="57">
        <f t="shared" si="36"/>
        <v>0</v>
      </c>
      <c r="D160" s="13">
        <f>IF(C160=1,SUM(C$2:C160),0)</f>
        <v>0</v>
      </c>
      <c r="E160" s="13">
        <f t="shared" si="37"/>
        <v>159</v>
      </c>
      <c r="F160" s="48">
        <f t="shared" si="50"/>
        <v>43989</v>
      </c>
      <c r="G160" s="29" t="str">
        <f t="shared" si="49"/>
        <v>JOUR NON OUVRE</v>
      </c>
      <c r="I160" s="27">
        <f t="shared" si="48"/>
        <v>44083</v>
      </c>
      <c r="J160" s="13"/>
      <c r="K160" s="13"/>
      <c r="L160" s="13"/>
      <c r="M160" s="13"/>
      <c r="N160" s="29"/>
      <c r="O160" s="15" t="str">
        <f t="shared" si="38"/>
        <v/>
      </c>
      <c r="P160" s="16" t="str">
        <f t="shared" si="39"/>
        <v/>
      </c>
      <c r="Q160" s="23" t="str">
        <f t="shared" si="40"/>
        <v/>
      </c>
      <c r="R160" s="16" t="str">
        <f t="shared" si="41"/>
        <v/>
      </c>
      <c r="S160" s="23" t="str">
        <f t="shared" si="42"/>
        <v/>
      </c>
      <c r="T160" s="16" t="str">
        <f t="shared" si="43"/>
        <v/>
      </c>
      <c r="U160" s="23" t="str">
        <f t="shared" si="44"/>
        <v/>
      </c>
      <c r="V160" s="16" t="str">
        <f t="shared" si="45"/>
        <v/>
      </c>
      <c r="W160" s="26" t="str">
        <f t="shared" si="46"/>
        <v/>
      </c>
      <c r="X160" s="25" t="str">
        <f t="shared" si="47"/>
        <v/>
      </c>
    </row>
    <row r="161" spans="3:24" x14ac:dyDescent="0.25">
      <c r="C161" s="57">
        <f t="shared" si="36"/>
        <v>1</v>
      </c>
      <c r="D161" s="13">
        <f>IF(C161=1,SUM(C$2:C161),0)</f>
        <v>93</v>
      </c>
      <c r="E161" s="13">
        <f t="shared" si="37"/>
        <v>160</v>
      </c>
      <c r="F161" s="48">
        <f t="shared" si="50"/>
        <v>43990</v>
      </c>
      <c r="G161" s="29" t="str">
        <f t="shared" si="49"/>
        <v>JOUR OUVRE</v>
      </c>
      <c r="I161" s="27">
        <f t="shared" si="48"/>
        <v>44084</v>
      </c>
      <c r="J161" s="13"/>
      <c r="K161" s="13"/>
      <c r="L161" s="13"/>
      <c r="M161" s="13"/>
      <c r="N161" s="29"/>
      <c r="O161" s="15" t="str">
        <f t="shared" si="38"/>
        <v/>
      </c>
      <c r="P161" s="16" t="str">
        <f t="shared" si="39"/>
        <v/>
      </c>
      <c r="Q161" s="23" t="str">
        <f t="shared" si="40"/>
        <v/>
      </c>
      <c r="R161" s="16" t="str">
        <f t="shared" si="41"/>
        <v/>
      </c>
      <c r="S161" s="23" t="str">
        <f t="shared" si="42"/>
        <v/>
      </c>
      <c r="T161" s="16" t="str">
        <f t="shared" si="43"/>
        <v/>
      </c>
      <c r="U161" s="23" t="str">
        <f t="shared" si="44"/>
        <v/>
      </c>
      <c r="V161" s="16" t="str">
        <f t="shared" si="45"/>
        <v/>
      </c>
      <c r="W161" s="26" t="str">
        <f t="shared" si="46"/>
        <v/>
      </c>
      <c r="X161" s="25" t="str">
        <f t="shared" si="47"/>
        <v/>
      </c>
    </row>
    <row r="162" spans="3:24" x14ac:dyDescent="0.25">
      <c r="C162" s="57">
        <f t="shared" si="36"/>
        <v>1</v>
      </c>
      <c r="D162" s="13">
        <f>IF(C162=1,SUM(C$2:C162),0)</f>
        <v>94</v>
      </c>
      <c r="E162" s="13">
        <f t="shared" si="37"/>
        <v>161</v>
      </c>
      <c r="F162" s="48">
        <f t="shared" si="50"/>
        <v>43991</v>
      </c>
      <c r="G162" s="29" t="str">
        <f t="shared" si="49"/>
        <v>JOUR OUVRE</v>
      </c>
      <c r="I162" s="27">
        <f t="shared" si="48"/>
        <v>44085</v>
      </c>
      <c r="J162" s="13"/>
      <c r="K162" s="13"/>
      <c r="L162" s="13"/>
      <c r="M162" s="13"/>
      <c r="N162" s="29"/>
      <c r="O162" s="15" t="str">
        <f t="shared" si="38"/>
        <v/>
      </c>
      <c r="P162" s="16" t="str">
        <f t="shared" si="39"/>
        <v/>
      </c>
      <c r="Q162" s="23" t="str">
        <f t="shared" si="40"/>
        <v/>
      </c>
      <c r="R162" s="16" t="str">
        <f t="shared" si="41"/>
        <v/>
      </c>
      <c r="S162" s="23" t="str">
        <f t="shared" si="42"/>
        <v/>
      </c>
      <c r="T162" s="16" t="str">
        <f t="shared" si="43"/>
        <v/>
      </c>
      <c r="U162" s="23" t="str">
        <f t="shared" si="44"/>
        <v/>
      </c>
      <c r="V162" s="16" t="str">
        <f t="shared" si="45"/>
        <v/>
      </c>
      <c r="W162" s="26" t="str">
        <f t="shared" si="46"/>
        <v/>
      </c>
      <c r="X162" s="25" t="str">
        <f t="shared" si="47"/>
        <v/>
      </c>
    </row>
    <row r="163" spans="3:24" x14ac:dyDescent="0.25">
      <c r="C163" s="57">
        <f t="shared" si="36"/>
        <v>1</v>
      </c>
      <c r="D163" s="13">
        <f>IF(C163=1,SUM(C$2:C163),0)</f>
        <v>95</v>
      </c>
      <c r="E163" s="13">
        <f t="shared" si="37"/>
        <v>162</v>
      </c>
      <c r="F163" s="48">
        <f t="shared" si="50"/>
        <v>43992</v>
      </c>
      <c r="G163" s="29" t="str">
        <f t="shared" si="49"/>
        <v>JOUR OUVRE</v>
      </c>
      <c r="I163" s="27">
        <f t="shared" si="48"/>
        <v>44088</v>
      </c>
      <c r="J163" s="13"/>
      <c r="K163" s="13"/>
      <c r="L163" s="13"/>
      <c r="M163" s="13"/>
      <c r="N163" s="29"/>
      <c r="O163" s="15" t="str">
        <f t="shared" si="38"/>
        <v/>
      </c>
      <c r="P163" s="16" t="str">
        <f t="shared" si="39"/>
        <v/>
      </c>
      <c r="Q163" s="23" t="str">
        <f t="shared" si="40"/>
        <v/>
      </c>
      <c r="R163" s="16" t="str">
        <f t="shared" si="41"/>
        <v/>
      </c>
      <c r="S163" s="23" t="str">
        <f t="shared" si="42"/>
        <v/>
      </c>
      <c r="T163" s="16" t="str">
        <f t="shared" si="43"/>
        <v/>
      </c>
      <c r="U163" s="23" t="str">
        <f t="shared" si="44"/>
        <v/>
      </c>
      <c r="V163" s="16" t="str">
        <f t="shared" si="45"/>
        <v/>
      </c>
      <c r="W163" s="26" t="str">
        <f t="shared" si="46"/>
        <v/>
      </c>
      <c r="X163" s="25" t="str">
        <f t="shared" si="47"/>
        <v/>
      </c>
    </row>
    <row r="164" spans="3:24" x14ac:dyDescent="0.25">
      <c r="C164" s="57">
        <f t="shared" ref="C164:C227" si="51">IF(G164="JOUR OUVRE",1,0)</f>
        <v>1</v>
      </c>
      <c r="D164" s="13">
        <f>IF(C164=1,SUM(C$2:C164),0)</f>
        <v>96</v>
      </c>
      <c r="E164" s="13">
        <f t="shared" ref="E164:E227" si="52">IF(E163="","",IF(E163+1&lt;=MAX(D$2:D$367),E163+1,""))</f>
        <v>163</v>
      </c>
      <c r="F164" s="48">
        <f t="shared" si="50"/>
        <v>43993</v>
      </c>
      <c r="G164" s="29" t="str">
        <f t="shared" si="49"/>
        <v>JOUR OUVRE</v>
      </c>
      <c r="I164" s="27">
        <f t="shared" si="48"/>
        <v>44089</v>
      </c>
      <c r="J164" s="13"/>
      <c r="K164" s="13"/>
      <c r="L164" s="13"/>
      <c r="M164" s="13"/>
      <c r="N164" s="29"/>
      <c r="O164" s="15" t="str">
        <f t="shared" si="38"/>
        <v/>
      </c>
      <c r="P164" s="16" t="str">
        <f t="shared" si="39"/>
        <v/>
      </c>
      <c r="Q164" s="23" t="str">
        <f t="shared" si="40"/>
        <v/>
      </c>
      <c r="R164" s="16" t="str">
        <f t="shared" si="41"/>
        <v/>
      </c>
      <c r="S164" s="23" t="str">
        <f t="shared" si="42"/>
        <v/>
      </c>
      <c r="T164" s="16" t="str">
        <f t="shared" si="43"/>
        <v/>
      </c>
      <c r="U164" s="23" t="str">
        <f t="shared" si="44"/>
        <v/>
      </c>
      <c r="V164" s="16" t="str">
        <f t="shared" si="45"/>
        <v/>
      </c>
      <c r="W164" s="26" t="str">
        <f t="shared" si="46"/>
        <v/>
      </c>
      <c r="X164" s="25" t="str">
        <f t="shared" si="47"/>
        <v/>
      </c>
    </row>
    <row r="165" spans="3:24" x14ac:dyDescent="0.25">
      <c r="C165" s="57">
        <f t="shared" si="51"/>
        <v>1</v>
      </c>
      <c r="D165" s="13">
        <f>IF(C165=1,SUM(C$2:C165),0)</f>
        <v>97</v>
      </c>
      <c r="E165" s="13">
        <f t="shared" si="52"/>
        <v>164</v>
      </c>
      <c r="F165" s="48">
        <f t="shared" si="50"/>
        <v>43994</v>
      </c>
      <c r="G165" s="29" t="str">
        <f t="shared" si="49"/>
        <v>JOUR OUVRE</v>
      </c>
      <c r="I165" s="27">
        <f t="shared" si="48"/>
        <v>44090</v>
      </c>
      <c r="J165" s="13"/>
      <c r="K165" s="13"/>
      <c r="L165" s="13"/>
      <c r="M165" s="13"/>
      <c r="N165" s="29"/>
      <c r="O165" s="15" t="str">
        <f t="shared" si="38"/>
        <v/>
      </c>
      <c r="P165" s="16" t="str">
        <f t="shared" si="39"/>
        <v/>
      </c>
      <c r="Q165" s="23" t="str">
        <f t="shared" si="40"/>
        <v/>
      </c>
      <c r="R165" s="16" t="str">
        <f t="shared" si="41"/>
        <v/>
      </c>
      <c r="S165" s="23" t="str">
        <f t="shared" si="42"/>
        <v/>
      </c>
      <c r="T165" s="16" t="str">
        <f t="shared" si="43"/>
        <v/>
      </c>
      <c r="U165" s="23" t="str">
        <f t="shared" si="44"/>
        <v/>
      </c>
      <c r="V165" s="16" t="str">
        <f t="shared" si="45"/>
        <v/>
      </c>
      <c r="W165" s="26" t="str">
        <f t="shared" si="46"/>
        <v/>
      </c>
      <c r="X165" s="25" t="str">
        <f t="shared" si="47"/>
        <v/>
      </c>
    </row>
    <row r="166" spans="3:24" x14ac:dyDescent="0.25">
      <c r="C166" s="57">
        <f t="shared" si="51"/>
        <v>0</v>
      </c>
      <c r="D166" s="13">
        <f>IF(C166=1,SUM(C$2:C166),0)</f>
        <v>0</v>
      </c>
      <c r="E166" s="13">
        <f t="shared" si="52"/>
        <v>165</v>
      </c>
      <c r="F166" s="48">
        <f t="shared" si="50"/>
        <v>43995</v>
      </c>
      <c r="G166" s="29" t="str">
        <f t="shared" si="49"/>
        <v>JOUR NON OUVRE</v>
      </c>
      <c r="I166" s="27">
        <f t="shared" si="48"/>
        <v>44091</v>
      </c>
      <c r="J166" s="13"/>
      <c r="K166" s="13"/>
      <c r="L166" s="13"/>
      <c r="M166" s="13"/>
      <c r="N166" s="29"/>
      <c r="O166" s="15" t="str">
        <f t="shared" si="38"/>
        <v/>
      </c>
      <c r="P166" s="16" t="str">
        <f t="shared" si="39"/>
        <v/>
      </c>
      <c r="Q166" s="23" t="str">
        <f t="shared" si="40"/>
        <v/>
      </c>
      <c r="R166" s="16" t="str">
        <f t="shared" si="41"/>
        <v/>
      </c>
      <c r="S166" s="23" t="str">
        <f t="shared" si="42"/>
        <v/>
      </c>
      <c r="T166" s="16" t="str">
        <f t="shared" si="43"/>
        <v/>
      </c>
      <c r="U166" s="23" t="str">
        <f t="shared" si="44"/>
        <v/>
      </c>
      <c r="V166" s="16" t="str">
        <f t="shared" si="45"/>
        <v/>
      </c>
      <c r="W166" s="26" t="str">
        <f t="shared" si="46"/>
        <v/>
      </c>
      <c r="X166" s="25" t="str">
        <f t="shared" si="47"/>
        <v/>
      </c>
    </row>
    <row r="167" spans="3:24" x14ac:dyDescent="0.25">
      <c r="C167" s="57">
        <f t="shared" si="51"/>
        <v>0</v>
      </c>
      <c r="D167" s="13">
        <f>IF(C167=1,SUM(C$2:C167),0)</f>
        <v>0</v>
      </c>
      <c r="E167" s="13">
        <f t="shared" si="52"/>
        <v>166</v>
      </c>
      <c r="F167" s="48">
        <f t="shared" si="50"/>
        <v>43996</v>
      </c>
      <c r="G167" s="29" t="str">
        <f t="shared" si="49"/>
        <v>JOUR NON OUVRE</v>
      </c>
      <c r="I167" s="27">
        <f t="shared" si="48"/>
        <v>44092</v>
      </c>
      <c r="J167" s="13"/>
      <c r="K167" s="13"/>
      <c r="L167" s="13"/>
      <c r="M167" s="13"/>
      <c r="N167" s="29"/>
      <c r="O167" s="15" t="str">
        <f t="shared" si="38"/>
        <v/>
      </c>
      <c r="P167" s="16" t="str">
        <f t="shared" si="39"/>
        <v/>
      </c>
      <c r="Q167" s="23" t="str">
        <f t="shared" si="40"/>
        <v/>
      </c>
      <c r="R167" s="16" t="str">
        <f t="shared" si="41"/>
        <v/>
      </c>
      <c r="S167" s="23" t="str">
        <f t="shared" si="42"/>
        <v/>
      </c>
      <c r="T167" s="16" t="str">
        <f t="shared" si="43"/>
        <v/>
      </c>
      <c r="U167" s="23" t="str">
        <f t="shared" si="44"/>
        <v/>
      </c>
      <c r="V167" s="16" t="str">
        <f t="shared" si="45"/>
        <v/>
      </c>
      <c r="W167" s="26" t="str">
        <f t="shared" si="46"/>
        <v/>
      </c>
      <c r="X167" s="25" t="str">
        <f t="shared" si="47"/>
        <v/>
      </c>
    </row>
    <row r="168" spans="3:24" x14ac:dyDescent="0.25">
      <c r="C168" s="57">
        <f t="shared" si="51"/>
        <v>1</v>
      </c>
      <c r="D168" s="13">
        <f>IF(C168=1,SUM(C$2:C168),0)</f>
        <v>98</v>
      </c>
      <c r="E168" s="13">
        <f t="shared" si="52"/>
        <v>167</v>
      </c>
      <c r="F168" s="48">
        <f t="shared" si="50"/>
        <v>43997</v>
      </c>
      <c r="G168" s="29" t="str">
        <f t="shared" si="49"/>
        <v>JOUR OUVRE</v>
      </c>
      <c r="I168" s="27">
        <f t="shared" si="48"/>
        <v>44095</v>
      </c>
      <c r="J168" s="13"/>
      <c r="K168" s="13"/>
      <c r="L168" s="13"/>
      <c r="M168" s="13"/>
      <c r="N168" s="29"/>
      <c r="O168" s="15" t="str">
        <f t="shared" ref="O168:O231" si="53">IFERROR(IF(OR(I168="",J168="",K168="",L168="",M168=""),"",M168-J168),0)</f>
        <v/>
      </c>
      <c r="P168" s="16" t="str">
        <f t="shared" ref="P168:P231" si="54">IF(O168="","",O168*24)</f>
        <v/>
      </c>
      <c r="Q168" s="23" t="str">
        <f t="shared" ref="Q168:Q231" si="55">IF(O168="","",L168-K168)</f>
        <v/>
      </c>
      <c r="R168" s="16" t="str">
        <f t="shared" ref="R168:R231" si="56">IF(O168="","",Q168*24)</f>
        <v/>
      </c>
      <c r="S168" s="23" t="str">
        <f t="shared" ref="S168:S231" si="57">IF(Q168&lt;AB$1,AB$1,Q168)</f>
        <v/>
      </c>
      <c r="T168" s="16" t="str">
        <f t="shared" ref="T168:T231" si="58">IF(R168&lt;AC$1,AC$1,R168)</f>
        <v/>
      </c>
      <c r="U168" s="23" t="str">
        <f t="shared" ref="U168:U231" si="59">IF(O168="","",O168-S168)</f>
        <v/>
      </c>
      <c r="V168" s="16" t="str">
        <f t="shared" ref="V168:V231" si="60">IF(O168="","",P168-T168)</f>
        <v/>
      </c>
      <c r="W168" s="26" t="str">
        <f t="shared" ref="W168:W231" si="61">IF(O168="","",IF(U168&gt;AB$2,U168-AB$2,0))</f>
        <v/>
      </c>
      <c r="X168" s="25" t="str">
        <f t="shared" ref="X168:X231" si="62">IF(W168="","",W168*24)</f>
        <v/>
      </c>
    </row>
    <row r="169" spans="3:24" x14ac:dyDescent="0.25">
      <c r="C169" s="57">
        <f t="shared" si="51"/>
        <v>1</v>
      </c>
      <c r="D169" s="13">
        <f>IF(C169=1,SUM(C$2:C169),0)</f>
        <v>99</v>
      </c>
      <c r="E169" s="13">
        <f t="shared" si="52"/>
        <v>168</v>
      </c>
      <c r="F169" s="48">
        <f t="shared" si="50"/>
        <v>43998</v>
      </c>
      <c r="G169" s="29" t="str">
        <f t="shared" si="49"/>
        <v>JOUR OUVRE</v>
      </c>
      <c r="I169" s="27">
        <f t="shared" si="48"/>
        <v>44096</v>
      </c>
      <c r="J169" s="13"/>
      <c r="K169" s="13"/>
      <c r="L169" s="13"/>
      <c r="M169" s="13"/>
      <c r="N169" s="29"/>
      <c r="O169" s="15" t="str">
        <f t="shared" si="53"/>
        <v/>
      </c>
      <c r="P169" s="16" t="str">
        <f t="shared" si="54"/>
        <v/>
      </c>
      <c r="Q169" s="23" t="str">
        <f t="shared" si="55"/>
        <v/>
      </c>
      <c r="R169" s="16" t="str">
        <f t="shared" si="56"/>
        <v/>
      </c>
      <c r="S169" s="23" t="str">
        <f t="shared" si="57"/>
        <v/>
      </c>
      <c r="T169" s="16" t="str">
        <f t="shared" si="58"/>
        <v/>
      </c>
      <c r="U169" s="23" t="str">
        <f t="shared" si="59"/>
        <v/>
      </c>
      <c r="V169" s="16" t="str">
        <f t="shared" si="60"/>
        <v/>
      </c>
      <c r="W169" s="26" t="str">
        <f t="shared" si="61"/>
        <v/>
      </c>
      <c r="X169" s="25" t="str">
        <f t="shared" si="62"/>
        <v/>
      </c>
    </row>
    <row r="170" spans="3:24" x14ac:dyDescent="0.25">
      <c r="C170" s="57">
        <f t="shared" si="51"/>
        <v>1</v>
      </c>
      <c r="D170" s="13">
        <f>IF(C170=1,SUM(C$2:C170),0)</f>
        <v>100</v>
      </c>
      <c r="E170" s="13">
        <f t="shared" si="52"/>
        <v>169</v>
      </c>
      <c r="F170" s="48">
        <f t="shared" si="50"/>
        <v>43999</v>
      </c>
      <c r="G170" s="29" t="str">
        <f t="shared" si="49"/>
        <v>JOUR OUVRE</v>
      </c>
      <c r="I170" s="27">
        <f t="shared" si="48"/>
        <v>44097</v>
      </c>
      <c r="J170" s="13"/>
      <c r="K170" s="13"/>
      <c r="L170" s="13"/>
      <c r="M170" s="13"/>
      <c r="N170" s="29"/>
      <c r="O170" s="15" t="str">
        <f t="shared" si="53"/>
        <v/>
      </c>
      <c r="P170" s="16" t="str">
        <f t="shared" si="54"/>
        <v/>
      </c>
      <c r="Q170" s="23" t="str">
        <f t="shared" si="55"/>
        <v/>
      </c>
      <c r="R170" s="16" t="str">
        <f t="shared" si="56"/>
        <v/>
      </c>
      <c r="S170" s="23" t="str">
        <f t="shared" si="57"/>
        <v/>
      </c>
      <c r="T170" s="16" t="str">
        <f t="shared" si="58"/>
        <v/>
      </c>
      <c r="U170" s="23" t="str">
        <f t="shared" si="59"/>
        <v/>
      </c>
      <c r="V170" s="16" t="str">
        <f t="shared" si="60"/>
        <v/>
      </c>
      <c r="W170" s="26" t="str">
        <f t="shared" si="61"/>
        <v/>
      </c>
      <c r="X170" s="25" t="str">
        <f t="shared" si="62"/>
        <v/>
      </c>
    </row>
    <row r="171" spans="3:24" x14ac:dyDescent="0.25">
      <c r="C171" s="57">
        <f t="shared" si="51"/>
        <v>1</v>
      </c>
      <c r="D171" s="13">
        <f>IF(C171=1,SUM(C$2:C171),0)</f>
        <v>101</v>
      </c>
      <c r="E171" s="13">
        <f t="shared" si="52"/>
        <v>170</v>
      </c>
      <c r="F171" s="48">
        <f t="shared" si="50"/>
        <v>44000</v>
      </c>
      <c r="G171" s="29" t="str">
        <f t="shared" si="49"/>
        <v>JOUR OUVRE</v>
      </c>
      <c r="I171" s="27">
        <f t="shared" si="48"/>
        <v>44098</v>
      </c>
      <c r="J171" s="13"/>
      <c r="K171" s="13"/>
      <c r="L171" s="13"/>
      <c r="M171" s="13"/>
      <c r="N171" s="29"/>
      <c r="O171" s="15" t="str">
        <f t="shared" si="53"/>
        <v/>
      </c>
      <c r="P171" s="16" t="str">
        <f t="shared" si="54"/>
        <v/>
      </c>
      <c r="Q171" s="23" t="str">
        <f t="shared" si="55"/>
        <v/>
      </c>
      <c r="R171" s="16" t="str">
        <f t="shared" si="56"/>
        <v/>
      </c>
      <c r="S171" s="23" t="str">
        <f t="shared" si="57"/>
        <v/>
      </c>
      <c r="T171" s="16" t="str">
        <f t="shared" si="58"/>
        <v/>
      </c>
      <c r="U171" s="23" t="str">
        <f t="shared" si="59"/>
        <v/>
      </c>
      <c r="V171" s="16" t="str">
        <f t="shared" si="60"/>
        <v/>
      </c>
      <c r="W171" s="26" t="str">
        <f t="shared" si="61"/>
        <v/>
      </c>
      <c r="X171" s="25" t="str">
        <f t="shared" si="62"/>
        <v/>
      </c>
    </row>
    <row r="172" spans="3:24" x14ac:dyDescent="0.25">
      <c r="C172" s="57">
        <f t="shared" si="51"/>
        <v>1</v>
      </c>
      <c r="D172" s="13">
        <f>IF(C172=1,SUM(C$2:C172),0)</f>
        <v>102</v>
      </c>
      <c r="E172" s="13">
        <f t="shared" si="52"/>
        <v>171</v>
      </c>
      <c r="F172" s="48">
        <f t="shared" si="50"/>
        <v>44001</v>
      </c>
      <c r="G172" s="29" t="str">
        <f t="shared" si="49"/>
        <v>JOUR OUVRE</v>
      </c>
      <c r="I172" s="27">
        <f t="shared" ref="I172:I235" si="63">IF(E172="","",VLOOKUP(E172,D172:F520,3,FALSE))</f>
        <v>44099</v>
      </c>
      <c r="J172" s="13"/>
      <c r="K172" s="13"/>
      <c r="L172" s="13"/>
      <c r="M172" s="13"/>
      <c r="N172" s="29"/>
      <c r="O172" s="15" t="str">
        <f t="shared" si="53"/>
        <v/>
      </c>
      <c r="P172" s="16" t="str">
        <f t="shared" si="54"/>
        <v/>
      </c>
      <c r="Q172" s="23" t="str">
        <f t="shared" si="55"/>
        <v/>
      </c>
      <c r="R172" s="16" t="str">
        <f t="shared" si="56"/>
        <v/>
      </c>
      <c r="S172" s="23" t="str">
        <f t="shared" si="57"/>
        <v/>
      </c>
      <c r="T172" s="16" t="str">
        <f t="shared" si="58"/>
        <v/>
      </c>
      <c r="U172" s="23" t="str">
        <f t="shared" si="59"/>
        <v/>
      </c>
      <c r="V172" s="16" t="str">
        <f t="shared" si="60"/>
        <v/>
      </c>
      <c r="W172" s="26" t="str">
        <f t="shared" si="61"/>
        <v/>
      </c>
      <c r="X172" s="25" t="str">
        <f t="shared" si="62"/>
        <v/>
      </c>
    </row>
    <row r="173" spans="3:24" x14ac:dyDescent="0.25">
      <c r="C173" s="57">
        <f t="shared" si="51"/>
        <v>0</v>
      </c>
      <c r="D173" s="13">
        <f>IF(C173=1,SUM(C$2:C173),0)</f>
        <v>0</v>
      </c>
      <c r="E173" s="13">
        <f t="shared" si="52"/>
        <v>172</v>
      </c>
      <c r="F173" s="48">
        <f t="shared" si="50"/>
        <v>44002</v>
      </c>
      <c r="G173" s="29" t="str">
        <f t="shared" si="49"/>
        <v>JOUR NON OUVRE</v>
      </c>
      <c r="I173" s="27">
        <f t="shared" si="63"/>
        <v>44102</v>
      </c>
      <c r="J173" s="13"/>
      <c r="K173" s="13"/>
      <c r="L173" s="13"/>
      <c r="M173" s="13"/>
      <c r="N173" s="29"/>
      <c r="O173" s="15" t="str">
        <f t="shared" si="53"/>
        <v/>
      </c>
      <c r="P173" s="16" t="str">
        <f t="shared" si="54"/>
        <v/>
      </c>
      <c r="Q173" s="23" t="str">
        <f t="shared" si="55"/>
        <v/>
      </c>
      <c r="R173" s="16" t="str">
        <f t="shared" si="56"/>
        <v/>
      </c>
      <c r="S173" s="23" t="str">
        <f t="shared" si="57"/>
        <v/>
      </c>
      <c r="T173" s="16" t="str">
        <f t="shared" si="58"/>
        <v/>
      </c>
      <c r="U173" s="23" t="str">
        <f t="shared" si="59"/>
        <v/>
      </c>
      <c r="V173" s="16" t="str">
        <f t="shared" si="60"/>
        <v/>
      </c>
      <c r="W173" s="26" t="str">
        <f t="shared" si="61"/>
        <v/>
      </c>
      <c r="X173" s="25" t="str">
        <f t="shared" si="62"/>
        <v/>
      </c>
    </row>
    <row r="174" spans="3:24" x14ac:dyDescent="0.25">
      <c r="C174" s="57">
        <f t="shared" si="51"/>
        <v>0</v>
      </c>
      <c r="D174" s="13">
        <f>IF(C174=1,SUM(C$2:C174),0)</f>
        <v>0</v>
      </c>
      <c r="E174" s="13">
        <f t="shared" si="52"/>
        <v>173</v>
      </c>
      <c r="F174" s="48">
        <f t="shared" si="50"/>
        <v>44003</v>
      </c>
      <c r="G174" s="29" t="str">
        <f t="shared" si="49"/>
        <v>JOUR NON OUVRE</v>
      </c>
      <c r="I174" s="27">
        <f t="shared" si="63"/>
        <v>44103</v>
      </c>
      <c r="J174" s="13"/>
      <c r="K174" s="13"/>
      <c r="L174" s="13"/>
      <c r="M174" s="13"/>
      <c r="N174" s="29"/>
      <c r="O174" s="15" t="str">
        <f t="shared" si="53"/>
        <v/>
      </c>
      <c r="P174" s="16" t="str">
        <f t="shared" si="54"/>
        <v/>
      </c>
      <c r="Q174" s="23" t="str">
        <f t="shared" si="55"/>
        <v/>
      </c>
      <c r="R174" s="16" t="str">
        <f t="shared" si="56"/>
        <v/>
      </c>
      <c r="S174" s="23" t="str">
        <f t="shared" si="57"/>
        <v/>
      </c>
      <c r="T174" s="16" t="str">
        <f t="shared" si="58"/>
        <v/>
      </c>
      <c r="U174" s="23" t="str">
        <f t="shared" si="59"/>
        <v/>
      </c>
      <c r="V174" s="16" t="str">
        <f t="shared" si="60"/>
        <v/>
      </c>
      <c r="W174" s="26" t="str">
        <f t="shared" si="61"/>
        <v/>
      </c>
      <c r="X174" s="25" t="str">
        <f t="shared" si="62"/>
        <v/>
      </c>
    </row>
    <row r="175" spans="3:24" x14ac:dyDescent="0.25">
      <c r="C175" s="57">
        <f t="shared" si="51"/>
        <v>1</v>
      </c>
      <c r="D175" s="13">
        <f>IF(C175=1,SUM(C$2:C175),0)</f>
        <v>103</v>
      </c>
      <c r="E175" s="13">
        <f t="shared" si="52"/>
        <v>174</v>
      </c>
      <c r="F175" s="48">
        <f t="shared" si="50"/>
        <v>44004</v>
      </c>
      <c r="G175" s="29" t="str">
        <f t="shared" si="49"/>
        <v>JOUR OUVRE</v>
      </c>
      <c r="I175" s="27">
        <f t="shared" si="63"/>
        <v>44104</v>
      </c>
      <c r="J175" s="13"/>
      <c r="K175" s="13"/>
      <c r="L175" s="13"/>
      <c r="M175" s="13"/>
      <c r="N175" s="29"/>
      <c r="O175" s="15" t="str">
        <f t="shared" si="53"/>
        <v/>
      </c>
      <c r="P175" s="16" t="str">
        <f t="shared" si="54"/>
        <v/>
      </c>
      <c r="Q175" s="23" t="str">
        <f t="shared" si="55"/>
        <v/>
      </c>
      <c r="R175" s="16" t="str">
        <f t="shared" si="56"/>
        <v/>
      </c>
      <c r="S175" s="23" t="str">
        <f t="shared" si="57"/>
        <v/>
      </c>
      <c r="T175" s="16" t="str">
        <f t="shared" si="58"/>
        <v/>
      </c>
      <c r="U175" s="23" t="str">
        <f t="shared" si="59"/>
        <v/>
      </c>
      <c r="V175" s="16" t="str">
        <f t="shared" si="60"/>
        <v/>
      </c>
      <c r="W175" s="26" t="str">
        <f t="shared" si="61"/>
        <v/>
      </c>
      <c r="X175" s="25" t="str">
        <f t="shared" si="62"/>
        <v/>
      </c>
    </row>
    <row r="176" spans="3:24" x14ac:dyDescent="0.25">
      <c r="C176" s="57">
        <f t="shared" si="51"/>
        <v>1</v>
      </c>
      <c r="D176" s="13">
        <f>IF(C176=1,SUM(C$2:C176),0)</f>
        <v>104</v>
      </c>
      <c r="E176" s="13">
        <f t="shared" si="52"/>
        <v>175</v>
      </c>
      <c r="F176" s="48">
        <f t="shared" si="50"/>
        <v>44005</v>
      </c>
      <c r="G176" s="29" t="str">
        <f t="shared" si="49"/>
        <v>JOUR OUVRE</v>
      </c>
      <c r="I176" s="27">
        <f t="shared" si="63"/>
        <v>44105</v>
      </c>
      <c r="J176" s="13"/>
      <c r="K176" s="13"/>
      <c r="L176" s="13"/>
      <c r="M176" s="13"/>
      <c r="N176" s="29"/>
      <c r="O176" s="15" t="str">
        <f t="shared" si="53"/>
        <v/>
      </c>
      <c r="P176" s="16" t="str">
        <f t="shared" si="54"/>
        <v/>
      </c>
      <c r="Q176" s="23" t="str">
        <f t="shared" si="55"/>
        <v/>
      </c>
      <c r="R176" s="16" t="str">
        <f t="shared" si="56"/>
        <v/>
      </c>
      <c r="S176" s="23" t="str">
        <f t="shared" si="57"/>
        <v/>
      </c>
      <c r="T176" s="16" t="str">
        <f t="shared" si="58"/>
        <v/>
      </c>
      <c r="U176" s="23" t="str">
        <f t="shared" si="59"/>
        <v/>
      </c>
      <c r="V176" s="16" t="str">
        <f t="shared" si="60"/>
        <v/>
      </c>
      <c r="W176" s="26" t="str">
        <f t="shared" si="61"/>
        <v/>
      </c>
      <c r="X176" s="25" t="str">
        <f t="shared" si="62"/>
        <v/>
      </c>
    </row>
    <row r="177" spans="3:24" x14ac:dyDescent="0.25">
      <c r="C177" s="57">
        <f t="shared" si="51"/>
        <v>1</v>
      </c>
      <c r="D177" s="13">
        <f>IF(C177=1,SUM(C$2:C177),0)</f>
        <v>105</v>
      </c>
      <c r="E177" s="13">
        <f t="shared" si="52"/>
        <v>176</v>
      </c>
      <c r="F177" s="48">
        <f t="shared" si="50"/>
        <v>44006</v>
      </c>
      <c r="G177" s="29" t="str">
        <f t="shared" si="49"/>
        <v>JOUR OUVRE</v>
      </c>
      <c r="I177" s="27">
        <f t="shared" si="63"/>
        <v>44106</v>
      </c>
      <c r="J177" s="13"/>
      <c r="K177" s="13"/>
      <c r="L177" s="13"/>
      <c r="M177" s="13"/>
      <c r="N177" s="29"/>
      <c r="O177" s="15" t="str">
        <f t="shared" si="53"/>
        <v/>
      </c>
      <c r="P177" s="16" t="str">
        <f t="shared" si="54"/>
        <v/>
      </c>
      <c r="Q177" s="23" t="str">
        <f t="shared" si="55"/>
        <v/>
      </c>
      <c r="R177" s="16" t="str">
        <f t="shared" si="56"/>
        <v/>
      </c>
      <c r="S177" s="23" t="str">
        <f t="shared" si="57"/>
        <v/>
      </c>
      <c r="T177" s="16" t="str">
        <f t="shared" si="58"/>
        <v/>
      </c>
      <c r="U177" s="23" t="str">
        <f t="shared" si="59"/>
        <v/>
      </c>
      <c r="V177" s="16" t="str">
        <f t="shared" si="60"/>
        <v/>
      </c>
      <c r="W177" s="26" t="str">
        <f t="shared" si="61"/>
        <v/>
      </c>
      <c r="X177" s="25" t="str">
        <f t="shared" si="62"/>
        <v/>
      </c>
    </row>
    <row r="178" spans="3:24" x14ac:dyDescent="0.25">
      <c r="C178" s="57">
        <f t="shared" si="51"/>
        <v>1</v>
      </c>
      <c r="D178" s="13">
        <f>IF(C178=1,SUM(C$2:C178),0)</f>
        <v>106</v>
      </c>
      <c r="E178" s="13">
        <f t="shared" si="52"/>
        <v>177</v>
      </c>
      <c r="F178" s="48">
        <f t="shared" si="50"/>
        <v>44007</v>
      </c>
      <c r="G178" s="29" t="str">
        <f t="shared" si="49"/>
        <v>JOUR OUVRE</v>
      </c>
      <c r="I178" s="27">
        <f t="shared" si="63"/>
        <v>44109</v>
      </c>
      <c r="J178" s="13"/>
      <c r="K178" s="13"/>
      <c r="L178" s="13"/>
      <c r="M178" s="13"/>
      <c r="N178" s="29"/>
      <c r="O178" s="15" t="str">
        <f t="shared" si="53"/>
        <v/>
      </c>
      <c r="P178" s="16" t="str">
        <f t="shared" si="54"/>
        <v/>
      </c>
      <c r="Q178" s="23" t="str">
        <f t="shared" si="55"/>
        <v/>
      </c>
      <c r="R178" s="16" t="str">
        <f t="shared" si="56"/>
        <v/>
      </c>
      <c r="S178" s="23" t="str">
        <f t="shared" si="57"/>
        <v/>
      </c>
      <c r="T178" s="16" t="str">
        <f t="shared" si="58"/>
        <v/>
      </c>
      <c r="U178" s="23" t="str">
        <f t="shared" si="59"/>
        <v/>
      </c>
      <c r="V178" s="16" t="str">
        <f t="shared" si="60"/>
        <v/>
      </c>
      <c r="W178" s="26" t="str">
        <f t="shared" si="61"/>
        <v/>
      </c>
      <c r="X178" s="25" t="str">
        <f t="shared" si="62"/>
        <v/>
      </c>
    </row>
    <row r="179" spans="3:24" x14ac:dyDescent="0.25">
      <c r="C179" s="57">
        <f t="shared" si="51"/>
        <v>1</v>
      </c>
      <c r="D179" s="13">
        <f>IF(C179=1,SUM(C$2:C179),0)</f>
        <v>107</v>
      </c>
      <c r="E179" s="13">
        <f t="shared" si="52"/>
        <v>178</v>
      </c>
      <c r="F179" s="48">
        <f t="shared" si="50"/>
        <v>44008</v>
      </c>
      <c r="G179" s="29" t="str">
        <f t="shared" si="49"/>
        <v>JOUR OUVRE</v>
      </c>
      <c r="I179" s="27">
        <f t="shared" si="63"/>
        <v>44110</v>
      </c>
      <c r="J179" s="13"/>
      <c r="K179" s="13"/>
      <c r="L179" s="13"/>
      <c r="M179" s="13"/>
      <c r="N179" s="29"/>
      <c r="O179" s="15" t="str">
        <f t="shared" si="53"/>
        <v/>
      </c>
      <c r="P179" s="16" t="str">
        <f t="shared" si="54"/>
        <v/>
      </c>
      <c r="Q179" s="23" t="str">
        <f t="shared" si="55"/>
        <v/>
      </c>
      <c r="R179" s="16" t="str">
        <f t="shared" si="56"/>
        <v/>
      </c>
      <c r="S179" s="23" t="str">
        <f t="shared" si="57"/>
        <v/>
      </c>
      <c r="T179" s="16" t="str">
        <f t="shared" si="58"/>
        <v/>
      </c>
      <c r="U179" s="23" t="str">
        <f t="shared" si="59"/>
        <v/>
      </c>
      <c r="V179" s="16" t="str">
        <f t="shared" si="60"/>
        <v/>
      </c>
      <c r="W179" s="26" t="str">
        <f t="shared" si="61"/>
        <v/>
      </c>
      <c r="X179" s="25" t="str">
        <f t="shared" si="62"/>
        <v/>
      </c>
    </row>
    <row r="180" spans="3:24" x14ac:dyDescent="0.25">
      <c r="C180" s="57">
        <f t="shared" si="51"/>
        <v>0</v>
      </c>
      <c r="D180" s="13">
        <f>IF(C180=1,SUM(C$2:C180),0)</f>
        <v>0</v>
      </c>
      <c r="E180" s="13">
        <f t="shared" si="52"/>
        <v>179</v>
      </c>
      <c r="F180" s="48">
        <f t="shared" si="50"/>
        <v>44009</v>
      </c>
      <c r="G180" s="29" t="str">
        <f t="shared" si="49"/>
        <v>JOUR NON OUVRE</v>
      </c>
      <c r="I180" s="27">
        <f t="shared" si="63"/>
        <v>44111</v>
      </c>
      <c r="J180" s="13"/>
      <c r="K180" s="13"/>
      <c r="L180" s="13"/>
      <c r="M180" s="13"/>
      <c r="N180" s="29"/>
      <c r="O180" s="15" t="str">
        <f t="shared" si="53"/>
        <v/>
      </c>
      <c r="P180" s="16" t="str">
        <f t="shared" si="54"/>
        <v/>
      </c>
      <c r="Q180" s="23" t="str">
        <f t="shared" si="55"/>
        <v/>
      </c>
      <c r="R180" s="16" t="str">
        <f t="shared" si="56"/>
        <v/>
      </c>
      <c r="S180" s="23" t="str">
        <f t="shared" si="57"/>
        <v/>
      </c>
      <c r="T180" s="16" t="str">
        <f t="shared" si="58"/>
        <v/>
      </c>
      <c r="U180" s="23" t="str">
        <f t="shared" si="59"/>
        <v/>
      </c>
      <c r="V180" s="16" t="str">
        <f t="shared" si="60"/>
        <v/>
      </c>
      <c r="W180" s="26" t="str">
        <f t="shared" si="61"/>
        <v/>
      </c>
      <c r="X180" s="25" t="str">
        <f t="shared" si="62"/>
        <v/>
      </c>
    </row>
    <row r="181" spans="3:24" x14ac:dyDescent="0.25">
      <c r="C181" s="57">
        <f t="shared" si="51"/>
        <v>0</v>
      </c>
      <c r="D181" s="13">
        <f>IF(C181=1,SUM(C$2:C181),0)</f>
        <v>0</v>
      </c>
      <c r="E181" s="13">
        <f t="shared" si="52"/>
        <v>180</v>
      </c>
      <c r="F181" s="48">
        <f t="shared" si="50"/>
        <v>44010</v>
      </c>
      <c r="G181" s="29" t="str">
        <f t="shared" si="49"/>
        <v>JOUR NON OUVRE</v>
      </c>
      <c r="I181" s="27">
        <f t="shared" si="63"/>
        <v>44112</v>
      </c>
      <c r="J181" s="13"/>
      <c r="K181" s="13"/>
      <c r="L181" s="13"/>
      <c r="M181" s="13"/>
      <c r="N181" s="29"/>
      <c r="O181" s="15" t="str">
        <f t="shared" si="53"/>
        <v/>
      </c>
      <c r="P181" s="16" t="str">
        <f t="shared" si="54"/>
        <v/>
      </c>
      <c r="Q181" s="23" t="str">
        <f t="shared" si="55"/>
        <v/>
      </c>
      <c r="R181" s="16" t="str">
        <f t="shared" si="56"/>
        <v/>
      </c>
      <c r="S181" s="23" t="str">
        <f t="shared" si="57"/>
        <v/>
      </c>
      <c r="T181" s="16" t="str">
        <f t="shared" si="58"/>
        <v/>
      </c>
      <c r="U181" s="23" t="str">
        <f t="shared" si="59"/>
        <v/>
      </c>
      <c r="V181" s="16" t="str">
        <f t="shared" si="60"/>
        <v/>
      </c>
      <c r="W181" s="26" t="str">
        <f t="shared" si="61"/>
        <v/>
      </c>
      <c r="X181" s="25" t="str">
        <f t="shared" si="62"/>
        <v/>
      </c>
    </row>
    <row r="182" spans="3:24" x14ac:dyDescent="0.25">
      <c r="C182" s="57">
        <f t="shared" si="51"/>
        <v>1</v>
      </c>
      <c r="D182" s="13">
        <f>IF(C182=1,SUM(C$2:C182),0)</f>
        <v>108</v>
      </c>
      <c r="E182" s="13">
        <f t="shared" si="52"/>
        <v>181</v>
      </c>
      <c r="F182" s="48">
        <f t="shared" si="50"/>
        <v>44011</v>
      </c>
      <c r="G182" s="29" t="str">
        <f t="shared" si="49"/>
        <v>JOUR OUVRE</v>
      </c>
      <c r="I182" s="27">
        <f t="shared" si="63"/>
        <v>44113</v>
      </c>
      <c r="J182" s="13"/>
      <c r="K182" s="13"/>
      <c r="L182" s="13"/>
      <c r="M182" s="13"/>
      <c r="N182" s="29"/>
      <c r="O182" s="15" t="str">
        <f t="shared" si="53"/>
        <v/>
      </c>
      <c r="P182" s="16" t="str">
        <f t="shared" si="54"/>
        <v/>
      </c>
      <c r="Q182" s="23" t="str">
        <f t="shared" si="55"/>
        <v/>
      </c>
      <c r="R182" s="16" t="str">
        <f t="shared" si="56"/>
        <v/>
      </c>
      <c r="S182" s="23" t="str">
        <f t="shared" si="57"/>
        <v/>
      </c>
      <c r="T182" s="16" t="str">
        <f t="shared" si="58"/>
        <v/>
      </c>
      <c r="U182" s="23" t="str">
        <f t="shared" si="59"/>
        <v/>
      </c>
      <c r="V182" s="16" t="str">
        <f t="shared" si="60"/>
        <v/>
      </c>
      <c r="W182" s="26" t="str">
        <f t="shared" si="61"/>
        <v/>
      </c>
      <c r="X182" s="25" t="str">
        <f t="shared" si="62"/>
        <v/>
      </c>
    </row>
    <row r="183" spans="3:24" x14ac:dyDescent="0.25">
      <c r="C183" s="57">
        <f t="shared" si="51"/>
        <v>1</v>
      </c>
      <c r="D183" s="13">
        <f>IF(C183=1,SUM(C$2:C183),0)</f>
        <v>109</v>
      </c>
      <c r="E183" s="13">
        <f t="shared" si="52"/>
        <v>182</v>
      </c>
      <c r="F183" s="48">
        <f t="shared" si="50"/>
        <v>44012</v>
      </c>
      <c r="G183" s="29" t="str">
        <f t="shared" si="49"/>
        <v>JOUR OUVRE</v>
      </c>
      <c r="I183" s="27">
        <f t="shared" si="63"/>
        <v>44116</v>
      </c>
      <c r="J183" s="13"/>
      <c r="K183" s="13"/>
      <c r="L183" s="13"/>
      <c r="M183" s="13"/>
      <c r="N183" s="29"/>
      <c r="O183" s="15" t="str">
        <f t="shared" si="53"/>
        <v/>
      </c>
      <c r="P183" s="16" t="str">
        <f t="shared" si="54"/>
        <v/>
      </c>
      <c r="Q183" s="23" t="str">
        <f t="shared" si="55"/>
        <v/>
      </c>
      <c r="R183" s="16" t="str">
        <f t="shared" si="56"/>
        <v/>
      </c>
      <c r="S183" s="23" t="str">
        <f t="shared" si="57"/>
        <v/>
      </c>
      <c r="T183" s="16" t="str">
        <f t="shared" si="58"/>
        <v/>
      </c>
      <c r="U183" s="23" t="str">
        <f t="shared" si="59"/>
        <v/>
      </c>
      <c r="V183" s="16" t="str">
        <f t="shared" si="60"/>
        <v/>
      </c>
      <c r="W183" s="26" t="str">
        <f t="shared" si="61"/>
        <v/>
      </c>
      <c r="X183" s="25" t="str">
        <f t="shared" si="62"/>
        <v/>
      </c>
    </row>
    <row r="184" spans="3:24" x14ac:dyDescent="0.25">
      <c r="C184" s="57">
        <f t="shared" si="51"/>
        <v>1</v>
      </c>
      <c r="D184" s="13">
        <f>IF(C184=1,SUM(C$2:C184),0)</f>
        <v>110</v>
      </c>
      <c r="E184" s="13">
        <f t="shared" si="52"/>
        <v>183</v>
      </c>
      <c r="F184" s="48">
        <f t="shared" si="50"/>
        <v>44013</v>
      </c>
      <c r="G184" s="29" t="str">
        <f t="shared" si="49"/>
        <v>JOUR OUVRE</v>
      </c>
      <c r="I184" s="27">
        <f t="shared" si="63"/>
        <v>44117</v>
      </c>
      <c r="J184" s="13"/>
      <c r="K184" s="13"/>
      <c r="L184" s="13"/>
      <c r="M184" s="13"/>
      <c r="N184" s="29"/>
      <c r="O184" s="15" t="str">
        <f t="shared" si="53"/>
        <v/>
      </c>
      <c r="P184" s="16" t="str">
        <f t="shared" si="54"/>
        <v/>
      </c>
      <c r="Q184" s="23" t="str">
        <f t="shared" si="55"/>
        <v/>
      </c>
      <c r="R184" s="16" t="str">
        <f t="shared" si="56"/>
        <v/>
      </c>
      <c r="S184" s="23" t="str">
        <f t="shared" si="57"/>
        <v/>
      </c>
      <c r="T184" s="16" t="str">
        <f t="shared" si="58"/>
        <v/>
      </c>
      <c r="U184" s="23" t="str">
        <f t="shared" si="59"/>
        <v/>
      </c>
      <c r="V184" s="16" t="str">
        <f t="shared" si="60"/>
        <v/>
      </c>
      <c r="W184" s="26" t="str">
        <f t="shared" si="61"/>
        <v/>
      </c>
      <c r="X184" s="25" t="str">
        <f t="shared" si="62"/>
        <v/>
      </c>
    </row>
    <row r="185" spans="3:24" x14ac:dyDescent="0.25">
      <c r="C185" s="57">
        <f t="shared" si="51"/>
        <v>1</v>
      </c>
      <c r="D185" s="13">
        <f>IF(C185=1,SUM(C$2:C185),0)</f>
        <v>111</v>
      </c>
      <c r="E185" s="13">
        <f t="shared" si="52"/>
        <v>184</v>
      </c>
      <c r="F185" s="48">
        <f t="shared" si="50"/>
        <v>44014</v>
      </c>
      <c r="G185" s="29" t="str">
        <f t="shared" si="49"/>
        <v>JOUR OUVRE</v>
      </c>
      <c r="I185" s="27">
        <f t="shared" si="63"/>
        <v>44118</v>
      </c>
      <c r="J185" s="13"/>
      <c r="K185" s="13"/>
      <c r="L185" s="13"/>
      <c r="M185" s="13"/>
      <c r="N185" s="29"/>
      <c r="O185" s="15" t="str">
        <f t="shared" si="53"/>
        <v/>
      </c>
      <c r="P185" s="16" t="str">
        <f t="shared" si="54"/>
        <v/>
      </c>
      <c r="Q185" s="23" t="str">
        <f t="shared" si="55"/>
        <v/>
      </c>
      <c r="R185" s="16" t="str">
        <f t="shared" si="56"/>
        <v/>
      </c>
      <c r="S185" s="23" t="str">
        <f t="shared" si="57"/>
        <v/>
      </c>
      <c r="T185" s="16" t="str">
        <f t="shared" si="58"/>
        <v/>
      </c>
      <c r="U185" s="23" t="str">
        <f t="shared" si="59"/>
        <v/>
      </c>
      <c r="V185" s="16" t="str">
        <f t="shared" si="60"/>
        <v/>
      </c>
      <c r="W185" s="26" t="str">
        <f t="shared" si="61"/>
        <v/>
      </c>
      <c r="X185" s="25" t="str">
        <f t="shared" si="62"/>
        <v/>
      </c>
    </row>
    <row r="186" spans="3:24" x14ac:dyDescent="0.25">
      <c r="C186" s="57">
        <f t="shared" si="51"/>
        <v>1</v>
      </c>
      <c r="D186" s="13">
        <f>IF(C186=1,SUM(C$2:C186),0)</f>
        <v>112</v>
      </c>
      <c r="E186" s="13">
        <f t="shared" si="52"/>
        <v>185</v>
      </c>
      <c r="F186" s="48">
        <f t="shared" si="50"/>
        <v>44015</v>
      </c>
      <c r="G186" s="29" t="str">
        <f t="shared" si="49"/>
        <v>JOUR OUVRE</v>
      </c>
      <c r="I186" s="27">
        <f t="shared" si="63"/>
        <v>44119</v>
      </c>
      <c r="J186" s="13"/>
      <c r="K186" s="13"/>
      <c r="L186" s="13"/>
      <c r="M186" s="13"/>
      <c r="N186" s="29"/>
      <c r="O186" s="15" t="str">
        <f t="shared" si="53"/>
        <v/>
      </c>
      <c r="P186" s="16" t="str">
        <f t="shared" si="54"/>
        <v/>
      </c>
      <c r="Q186" s="23" t="str">
        <f t="shared" si="55"/>
        <v/>
      </c>
      <c r="R186" s="16" t="str">
        <f t="shared" si="56"/>
        <v/>
      </c>
      <c r="S186" s="23" t="str">
        <f t="shared" si="57"/>
        <v/>
      </c>
      <c r="T186" s="16" t="str">
        <f t="shared" si="58"/>
        <v/>
      </c>
      <c r="U186" s="23" t="str">
        <f t="shared" si="59"/>
        <v/>
      </c>
      <c r="V186" s="16" t="str">
        <f t="shared" si="60"/>
        <v/>
      </c>
      <c r="W186" s="26" t="str">
        <f t="shared" si="61"/>
        <v/>
      </c>
      <c r="X186" s="25" t="str">
        <f t="shared" si="62"/>
        <v/>
      </c>
    </row>
    <row r="187" spans="3:24" x14ac:dyDescent="0.25">
      <c r="C187" s="57">
        <f t="shared" si="51"/>
        <v>0</v>
      </c>
      <c r="D187" s="13">
        <f>IF(C187=1,SUM(C$2:C187),0)</f>
        <v>0</v>
      </c>
      <c r="E187" s="13">
        <f t="shared" si="52"/>
        <v>186</v>
      </c>
      <c r="F187" s="48">
        <f t="shared" si="50"/>
        <v>44016</v>
      </c>
      <c r="G187" s="29" t="str">
        <f t="shared" si="49"/>
        <v>JOUR NON OUVRE</v>
      </c>
      <c r="I187" s="27">
        <f t="shared" si="63"/>
        <v>44120</v>
      </c>
      <c r="J187" s="13"/>
      <c r="K187" s="13"/>
      <c r="L187" s="13"/>
      <c r="M187" s="13"/>
      <c r="N187" s="29"/>
      <c r="O187" s="15" t="str">
        <f t="shared" si="53"/>
        <v/>
      </c>
      <c r="P187" s="16" t="str">
        <f t="shared" si="54"/>
        <v/>
      </c>
      <c r="Q187" s="23" t="str">
        <f t="shared" si="55"/>
        <v/>
      </c>
      <c r="R187" s="16" t="str">
        <f t="shared" si="56"/>
        <v/>
      </c>
      <c r="S187" s="23" t="str">
        <f t="shared" si="57"/>
        <v/>
      </c>
      <c r="T187" s="16" t="str">
        <f t="shared" si="58"/>
        <v/>
      </c>
      <c r="U187" s="23" t="str">
        <f t="shared" si="59"/>
        <v/>
      </c>
      <c r="V187" s="16" t="str">
        <f t="shared" si="60"/>
        <v/>
      </c>
      <c r="W187" s="26" t="str">
        <f t="shared" si="61"/>
        <v/>
      </c>
      <c r="X187" s="25" t="str">
        <f t="shared" si="62"/>
        <v/>
      </c>
    </row>
    <row r="188" spans="3:24" x14ac:dyDescent="0.25">
      <c r="C188" s="57">
        <f t="shared" si="51"/>
        <v>0</v>
      </c>
      <c r="D188" s="13">
        <f>IF(C188=1,SUM(C$2:C188),0)</f>
        <v>0</v>
      </c>
      <c r="E188" s="13">
        <f t="shared" si="52"/>
        <v>187</v>
      </c>
      <c r="F188" s="48">
        <f t="shared" si="50"/>
        <v>44017</v>
      </c>
      <c r="G188" s="29" t="str">
        <f t="shared" si="49"/>
        <v>JOUR NON OUVRE</v>
      </c>
      <c r="I188" s="27">
        <f t="shared" si="63"/>
        <v>44123</v>
      </c>
      <c r="J188" s="13"/>
      <c r="K188" s="13"/>
      <c r="L188" s="13"/>
      <c r="M188" s="13"/>
      <c r="N188" s="29"/>
      <c r="O188" s="15" t="str">
        <f t="shared" si="53"/>
        <v/>
      </c>
      <c r="P188" s="16" t="str">
        <f t="shared" si="54"/>
        <v/>
      </c>
      <c r="Q188" s="23" t="str">
        <f t="shared" si="55"/>
        <v/>
      </c>
      <c r="R188" s="16" t="str">
        <f t="shared" si="56"/>
        <v/>
      </c>
      <c r="S188" s="23" t="str">
        <f t="shared" si="57"/>
        <v/>
      </c>
      <c r="T188" s="16" t="str">
        <f t="shared" si="58"/>
        <v/>
      </c>
      <c r="U188" s="23" t="str">
        <f t="shared" si="59"/>
        <v/>
      </c>
      <c r="V188" s="16" t="str">
        <f t="shared" si="60"/>
        <v/>
      </c>
      <c r="W188" s="26" t="str">
        <f t="shared" si="61"/>
        <v/>
      </c>
      <c r="X188" s="25" t="str">
        <f t="shared" si="62"/>
        <v/>
      </c>
    </row>
    <row r="189" spans="3:24" x14ac:dyDescent="0.25">
      <c r="C189" s="57">
        <f t="shared" si="51"/>
        <v>1</v>
      </c>
      <c r="D189" s="13">
        <f>IF(C189=1,SUM(C$2:C189),0)</f>
        <v>113</v>
      </c>
      <c r="E189" s="13">
        <f t="shared" si="52"/>
        <v>188</v>
      </c>
      <c r="F189" s="48">
        <f t="shared" si="50"/>
        <v>44018</v>
      </c>
      <c r="G189" s="29" t="str">
        <f t="shared" si="49"/>
        <v>JOUR OUVRE</v>
      </c>
      <c r="I189" s="27">
        <f t="shared" si="63"/>
        <v>44124</v>
      </c>
      <c r="J189" s="13"/>
      <c r="K189" s="13"/>
      <c r="L189" s="13"/>
      <c r="M189" s="13"/>
      <c r="N189" s="29"/>
      <c r="O189" s="15" t="str">
        <f t="shared" si="53"/>
        <v/>
      </c>
      <c r="P189" s="16" t="str">
        <f t="shared" si="54"/>
        <v/>
      </c>
      <c r="Q189" s="23" t="str">
        <f t="shared" si="55"/>
        <v/>
      </c>
      <c r="R189" s="16" t="str">
        <f t="shared" si="56"/>
        <v/>
      </c>
      <c r="S189" s="23" t="str">
        <f t="shared" si="57"/>
        <v/>
      </c>
      <c r="T189" s="16" t="str">
        <f t="shared" si="58"/>
        <v/>
      </c>
      <c r="U189" s="23" t="str">
        <f t="shared" si="59"/>
        <v/>
      </c>
      <c r="V189" s="16" t="str">
        <f t="shared" si="60"/>
        <v/>
      </c>
      <c r="W189" s="26" t="str">
        <f t="shared" si="61"/>
        <v/>
      </c>
      <c r="X189" s="25" t="str">
        <f t="shared" si="62"/>
        <v/>
      </c>
    </row>
    <row r="190" spans="3:24" x14ac:dyDescent="0.25">
      <c r="C190" s="57">
        <f t="shared" si="51"/>
        <v>1</v>
      </c>
      <c r="D190" s="13">
        <f>IF(C190=1,SUM(C$2:C190),0)</f>
        <v>114</v>
      </c>
      <c r="E190" s="13">
        <f t="shared" si="52"/>
        <v>189</v>
      </c>
      <c r="F190" s="48">
        <f t="shared" si="50"/>
        <v>44019</v>
      </c>
      <c r="G190" s="29" t="str">
        <f t="shared" si="49"/>
        <v>JOUR OUVRE</v>
      </c>
      <c r="I190" s="27">
        <f t="shared" si="63"/>
        <v>44125</v>
      </c>
      <c r="J190" s="13"/>
      <c r="K190" s="13"/>
      <c r="L190" s="13"/>
      <c r="M190" s="13"/>
      <c r="N190" s="29"/>
      <c r="O190" s="15" t="str">
        <f t="shared" si="53"/>
        <v/>
      </c>
      <c r="P190" s="16" t="str">
        <f t="shared" si="54"/>
        <v/>
      </c>
      <c r="Q190" s="23" t="str">
        <f t="shared" si="55"/>
        <v/>
      </c>
      <c r="R190" s="16" t="str">
        <f t="shared" si="56"/>
        <v/>
      </c>
      <c r="S190" s="23" t="str">
        <f t="shared" si="57"/>
        <v/>
      </c>
      <c r="T190" s="16" t="str">
        <f t="shared" si="58"/>
        <v/>
      </c>
      <c r="U190" s="23" t="str">
        <f t="shared" si="59"/>
        <v/>
      </c>
      <c r="V190" s="16" t="str">
        <f t="shared" si="60"/>
        <v/>
      </c>
      <c r="W190" s="26" t="str">
        <f t="shared" si="61"/>
        <v/>
      </c>
      <c r="X190" s="25" t="str">
        <f t="shared" si="62"/>
        <v/>
      </c>
    </row>
    <row r="191" spans="3:24" x14ac:dyDescent="0.25">
      <c r="C191" s="57">
        <f t="shared" si="51"/>
        <v>1</v>
      </c>
      <c r="D191" s="13">
        <f>IF(C191=1,SUM(C$2:C191),0)</f>
        <v>115</v>
      </c>
      <c r="E191" s="13">
        <f t="shared" si="52"/>
        <v>190</v>
      </c>
      <c r="F191" s="48">
        <f t="shared" si="50"/>
        <v>44020</v>
      </c>
      <c r="G191" s="29" t="str">
        <f t="shared" si="49"/>
        <v>JOUR OUVRE</v>
      </c>
      <c r="I191" s="27">
        <f t="shared" si="63"/>
        <v>44126</v>
      </c>
      <c r="J191" s="13"/>
      <c r="K191" s="13"/>
      <c r="L191" s="13"/>
      <c r="M191" s="13"/>
      <c r="N191" s="29"/>
      <c r="O191" s="15" t="str">
        <f t="shared" si="53"/>
        <v/>
      </c>
      <c r="P191" s="16" t="str">
        <f t="shared" si="54"/>
        <v/>
      </c>
      <c r="Q191" s="23" t="str">
        <f t="shared" si="55"/>
        <v/>
      </c>
      <c r="R191" s="16" t="str">
        <f t="shared" si="56"/>
        <v/>
      </c>
      <c r="S191" s="23" t="str">
        <f t="shared" si="57"/>
        <v/>
      </c>
      <c r="T191" s="16" t="str">
        <f t="shared" si="58"/>
        <v/>
      </c>
      <c r="U191" s="23" t="str">
        <f t="shared" si="59"/>
        <v/>
      </c>
      <c r="V191" s="16" t="str">
        <f t="shared" si="60"/>
        <v/>
      </c>
      <c r="W191" s="26" t="str">
        <f t="shared" si="61"/>
        <v/>
      </c>
      <c r="X191" s="25" t="str">
        <f t="shared" si="62"/>
        <v/>
      </c>
    </row>
    <row r="192" spans="3:24" x14ac:dyDescent="0.25">
      <c r="C192" s="57">
        <f t="shared" si="51"/>
        <v>1</v>
      </c>
      <c r="D192" s="13">
        <f>IF(C192=1,SUM(C$2:C192),0)</f>
        <v>116</v>
      </c>
      <c r="E192" s="13">
        <f t="shared" si="52"/>
        <v>191</v>
      </c>
      <c r="F192" s="48">
        <f t="shared" si="50"/>
        <v>44021</v>
      </c>
      <c r="G192" s="29" t="str">
        <f t="shared" si="49"/>
        <v>JOUR OUVRE</v>
      </c>
      <c r="I192" s="27">
        <f t="shared" si="63"/>
        <v>44127</v>
      </c>
      <c r="J192" s="13"/>
      <c r="K192" s="13"/>
      <c r="L192" s="13"/>
      <c r="M192" s="13"/>
      <c r="N192" s="29"/>
      <c r="O192" s="15" t="str">
        <f t="shared" si="53"/>
        <v/>
      </c>
      <c r="P192" s="16" t="str">
        <f t="shared" si="54"/>
        <v/>
      </c>
      <c r="Q192" s="23" t="str">
        <f t="shared" si="55"/>
        <v/>
      </c>
      <c r="R192" s="16" t="str">
        <f t="shared" si="56"/>
        <v/>
      </c>
      <c r="S192" s="23" t="str">
        <f t="shared" si="57"/>
        <v/>
      </c>
      <c r="T192" s="16" t="str">
        <f t="shared" si="58"/>
        <v/>
      </c>
      <c r="U192" s="23" t="str">
        <f t="shared" si="59"/>
        <v/>
      </c>
      <c r="V192" s="16" t="str">
        <f t="shared" si="60"/>
        <v/>
      </c>
      <c r="W192" s="26" t="str">
        <f t="shared" si="61"/>
        <v/>
      </c>
      <c r="X192" s="25" t="str">
        <f t="shared" si="62"/>
        <v/>
      </c>
    </row>
    <row r="193" spans="3:24" x14ac:dyDescent="0.25">
      <c r="C193" s="57">
        <f t="shared" si="51"/>
        <v>1</v>
      </c>
      <c r="D193" s="13">
        <f>IF(C193=1,SUM(C$2:C193),0)</f>
        <v>117</v>
      </c>
      <c r="E193" s="13">
        <f t="shared" si="52"/>
        <v>192</v>
      </c>
      <c r="F193" s="48">
        <f t="shared" si="50"/>
        <v>44022</v>
      </c>
      <c r="G193" s="29" t="str">
        <f t="shared" si="49"/>
        <v>JOUR OUVRE</v>
      </c>
      <c r="I193" s="27">
        <f t="shared" si="63"/>
        <v>44130</v>
      </c>
      <c r="J193" s="13"/>
      <c r="K193" s="13"/>
      <c r="L193" s="13"/>
      <c r="M193" s="13"/>
      <c r="N193" s="29"/>
      <c r="O193" s="15" t="str">
        <f t="shared" si="53"/>
        <v/>
      </c>
      <c r="P193" s="16" t="str">
        <f t="shared" si="54"/>
        <v/>
      </c>
      <c r="Q193" s="23" t="str">
        <f t="shared" si="55"/>
        <v/>
      </c>
      <c r="R193" s="16" t="str">
        <f t="shared" si="56"/>
        <v/>
      </c>
      <c r="S193" s="23" t="str">
        <f t="shared" si="57"/>
        <v/>
      </c>
      <c r="T193" s="16" t="str">
        <f t="shared" si="58"/>
        <v/>
      </c>
      <c r="U193" s="23" t="str">
        <f t="shared" si="59"/>
        <v/>
      </c>
      <c r="V193" s="16" t="str">
        <f t="shared" si="60"/>
        <v/>
      </c>
      <c r="W193" s="26" t="str">
        <f t="shared" si="61"/>
        <v/>
      </c>
      <c r="X193" s="25" t="str">
        <f t="shared" si="62"/>
        <v/>
      </c>
    </row>
    <row r="194" spans="3:24" x14ac:dyDescent="0.25">
      <c r="C194" s="57">
        <f t="shared" si="51"/>
        <v>0</v>
      </c>
      <c r="D194" s="13">
        <f>IF(C194=1,SUM(C$2:C194),0)</f>
        <v>0</v>
      </c>
      <c r="E194" s="13">
        <f t="shared" si="52"/>
        <v>193</v>
      </c>
      <c r="F194" s="48">
        <f t="shared" si="50"/>
        <v>44023</v>
      </c>
      <c r="G194" s="29" t="str">
        <f t="shared" ref="G194:G257" si="64">IF(F194="","",IF(NETWORKDAYS.INTL(F194,F194,1,A$2:A$45)&gt;0,"JOUR OUVRE","JOUR NON OUVRE"))</f>
        <v>JOUR NON OUVRE</v>
      </c>
      <c r="I194" s="27">
        <f t="shared" si="63"/>
        <v>44131</v>
      </c>
      <c r="J194" s="13"/>
      <c r="K194" s="13"/>
      <c r="L194" s="13"/>
      <c r="M194" s="13"/>
      <c r="N194" s="29"/>
      <c r="O194" s="15" t="str">
        <f t="shared" si="53"/>
        <v/>
      </c>
      <c r="P194" s="16" t="str">
        <f t="shared" si="54"/>
        <v/>
      </c>
      <c r="Q194" s="23" t="str">
        <f t="shared" si="55"/>
        <v/>
      </c>
      <c r="R194" s="16" t="str">
        <f t="shared" si="56"/>
        <v/>
      </c>
      <c r="S194" s="23" t="str">
        <f t="shared" si="57"/>
        <v/>
      </c>
      <c r="T194" s="16" t="str">
        <f t="shared" si="58"/>
        <v/>
      </c>
      <c r="U194" s="23" t="str">
        <f t="shared" si="59"/>
        <v/>
      </c>
      <c r="V194" s="16" t="str">
        <f t="shared" si="60"/>
        <v/>
      </c>
      <c r="W194" s="26" t="str">
        <f t="shared" si="61"/>
        <v/>
      </c>
      <c r="X194" s="25" t="str">
        <f t="shared" si="62"/>
        <v/>
      </c>
    </row>
    <row r="195" spans="3:24" x14ac:dyDescent="0.25">
      <c r="C195" s="57">
        <f t="shared" si="51"/>
        <v>0</v>
      </c>
      <c r="D195" s="13">
        <f>IF(C195=1,SUM(C$2:C195),0)</f>
        <v>0</v>
      </c>
      <c r="E195" s="13">
        <f t="shared" si="52"/>
        <v>194</v>
      </c>
      <c r="F195" s="48">
        <f t="shared" si="50"/>
        <v>44024</v>
      </c>
      <c r="G195" s="29" t="str">
        <f t="shared" si="64"/>
        <v>JOUR NON OUVRE</v>
      </c>
      <c r="I195" s="27">
        <f t="shared" si="63"/>
        <v>44132</v>
      </c>
      <c r="J195" s="13"/>
      <c r="K195" s="13"/>
      <c r="L195" s="13"/>
      <c r="M195" s="13"/>
      <c r="N195" s="29"/>
      <c r="O195" s="15" t="str">
        <f t="shared" si="53"/>
        <v/>
      </c>
      <c r="P195" s="16" t="str">
        <f t="shared" si="54"/>
        <v/>
      </c>
      <c r="Q195" s="23" t="str">
        <f t="shared" si="55"/>
        <v/>
      </c>
      <c r="R195" s="16" t="str">
        <f t="shared" si="56"/>
        <v/>
      </c>
      <c r="S195" s="23" t="str">
        <f t="shared" si="57"/>
        <v/>
      </c>
      <c r="T195" s="16" t="str">
        <f t="shared" si="58"/>
        <v/>
      </c>
      <c r="U195" s="23" t="str">
        <f t="shared" si="59"/>
        <v/>
      </c>
      <c r="V195" s="16" t="str">
        <f t="shared" si="60"/>
        <v/>
      </c>
      <c r="W195" s="26" t="str">
        <f t="shared" si="61"/>
        <v/>
      </c>
      <c r="X195" s="25" t="str">
        <f t="shared" si="62"/>
        <v/>
      </c>
    </row>
    <row r="196" spans="3:24" x14ac:dyDescent="0.25">
      <c r="C196" s="57">
        <f t="shared" si="51"/>
        <v>1</v>
      </c>
      <c r="D196" s="13">
        <f>IF(C196=1,SUM(C$2:C196),0)</f>
        <v>118</v>
      </c>
      <c r="E196" s="13">
        <f t="shared" si="52"/>
        <v>195</v>
      </c>
      <c r="F196" s="48">
        <f t="shared" si="50"/>
        <v>44025</v>
      </c>
      <c r="G196" s="29" t="str">
        <f t="shared" si="64"/>
        <v>JOUR OUVRE</v>
      </c>
      <c r="I196" s="27">
        <f t="shared" si="63"/>
        <v>44133</v>
      </c>
      <c r="J196" s="13"/>
      <c r="K196" s="13"/>
      <c r="L196" s="13"/>
      <c r="M196" s="13"/>
      <c r="N196" s="29"/>
      <c r="O196" s="15" t="str">
        <f t="shared" si="53"/>
        <v/>
      </c>
      <c r="P196" s="16" t="str">
        <f t="shared" si="54"/>
        <v/>
      </c>
      <c r="Q196" s="23" t="str">
        <f t="shared" si="55"/>
        <v/>
      </c>
      <c r="R196" s="16" t="str">
        <f t="shared" si="56"/>
        <v/>
      </c>
      <c r="S196" s="23" t="str">
        <f t="shared" si="57"/>
        <v/>
      </c>
      <c r="T196" s="16" t="str">
        <f t="shared" si="58"/>
        <v/>
      </c>
      <c r="U196" s="23" t="str">
        <f t="shared" si="59"/>
        <v/>
      </c>
      <c r="V196" s="16" t="str">
        <f t="shared" si="60"/>
        <v/>
      </c>
      <c r="W196" s="26" t="str">
        <f t="shared" si="61"/>
        <v/>
      </c>
      <c r="X196" s="25" t="str">
        <f t="shared" si="62"/>
        <v/>
      </c>
    </row>
    <row r="197" spans="3:24" x14ac:dyDescent="0.25">
      <c r="C197" s="57">
        <f t="shared" si="51"/>
        <v>0</v>
      </c>
      <c r="D197" s="13">
        <f>IF(C197=1,SUM(C$2:C197),0)</f>
        <v>0</v>
      </c>
      <c r="E197" s="13">
        <f t="shared" si="52"/>
        <v>196</v>
      </c>
      <c r="F197" s="48">
        <f t="shared" si="50"/>
        <v>44026</v>
      </c>
      <c r="G197" s="29" t="str">
        <f t="shared" si="64"/>
        <v>JOUR NON OUVRE</v>
      </c>
      <c r="I197" s="27">
        <f t="shared" si="63"/>
        <v>44134</v>
      </c>
      <c r="J197" s="13"/>
      <c r="K197" s="13"/>
      <c r="L197" s="13"/>
      <c r="M197" s="13"/>
      <c r="N197" s="29"/>
      <c r="O197" s="15" t="str">
        <f t="shared" si="53"/>
        <v/>
      </c>
      <c r="P197" s="16" t="str">
        <f t="shared" si="54"/>
        <v/>
      </c>
      <c r="Q197" s="23" t="str">
        <f t="shared" si="55"/>
        <v/>
      </c>
      <c r="R197" s="16" t="str">
        <f t="shared" si="56"/>
        <v/>
      </c>
      <c r="S197" s="23" t="str">
        <f t="shared" si="57"/>
        <v/>
      </c>
      <c r="T197" s="16" t="str">
        <f t="shared" si="58"/>
        <v/>
      </c>
      <c r="U197" s="23" t="str">
        <f t="shared" si="59"/>
        <v/>
      </c>
      <c r="V197" s="16" t="str">
        <f t="shared" si="60"/>
        <v/>
      </c>
      <c r="W197" s="26" t="str">
        <f t="shared" si="61"/>
        <v/>
      </c>
      <c r="X197" s="25" t="str">
        <f t="shared" si="62"/>
        <v/>
      </c>
    </row>
    <row r="198" spans="3:24" x14ac:dyDescent="0.25">
      <c r="C198" s="57">
        <f t="shared" si="51"/>
        <v>1</v>
      </c>
      <c r="D198" s="13">
        <f>IF(C198=1,SUM(C$2:C198),0)</f>
        <v>119</v>
      </c>
      <c r="E198" s="13">
        <f t="shared" si="52"/>
        <v>197</v>
      </c>
      <c r="F198" s="48">
        <f t="shared" si="50"/>
        <v>44027</v>
      </c>
      <c r="G198" s="29" t="str">
        <f t="shared" si="64"/>
        <v>JOUR OUVRE</v>
      </c>
      <c r="I198" s="27">
        <f t="shared" si="63"/>
        <v>44137</v>
      </c>
      <c r="J198" s="13"/>
      <c r="K198" s="13"/>
      <c r="L198" s="13"/>
      <c r="M198" s="13"/>
      <c r="N198" s="29"/>
      <c r="O198" s="15" t="str">
        <f t="shared" si="53"/>
        <v/>
      </c>
      <c r="P198" s="16" t="str">
        <f t="shared" si="54"/>
        <v/>
      </c>
      <c r="Q198" s="23" t="str">
        <f t="shared" si="55"/>
        <v/>
      </c>
      <c r="R198" s="16" t="str">
        <f t="shared" si="56"/>
        <v/>
      </c>
      <c r="S198" s="23" t="str">
        <f t="shared" si="57"/>
        <v/>
      </c>
      <c r="T198" s="16" t="str">
        <f t="shared" si="58"/>
        <v/>
      </c>
      <c r="U198" s="23" t="str">
        <f t="shared" si="59"/>
        <v/>
      </c>
      <c r="V198" s="16" t="str">
        <f t="shared" si="60"/>
        <v/>
      </c>
      <c r="W198" s="26" t="str">
        <f t="shared" si="61"/>
        <v/>
      </c>
      <c r="X198" s="25" t="str">
        <f t="shared" si="62"/>
        <v/>
      </c>
    </row>
    <row r="199" spans="3:24" x14ac:dyDescent="0.25">
      <c r="C199" s="57">
        <f t="shared" si="51"/>
        <v>1</v>
      </c>
      <c r="D199" s="13">
        <f>IF(C199=1,SUM(C$2:C199),0)</f>
        <v>120</v>
      </c>
      <c r="E199" s="13">
        <f t="shared" si="52"/>
        <v>198</v>
      </c>
      <c r="F199" s="48">
        <f t="shared" si="50"/>
        <v>44028</v>
      </c>
      <c r="G199" s="29" t="str">
        <f t="shared" si="64"/>
        <v>JOUR OUVRE</v>
      </c>
      <c r="I199" s="27">
        <f t="shared" si="63"/>
        <v>44138</v>
      </c>
      <c r="J199" s="13"/>
      <c r="K199" s="13"/>
      <c r="L199" s="13"/>
      <c r="M199" s="13"/>
      <c r="N199" s="29"/>
      <c r="O199" s="15" t="str">
        <f t="shared" si="53"/>
        <v/>
      </c>
      <c r="P199" s="16" t="str">
        <f t="shared" si="54"/>
        <v/>
      </c>
      <c r="Q199" s="23" t="str">
        <f t="shared" si="55"/>
        <v/>
      </c>
      <c r="R199" s="16" t="str">
        <f t="shared" si="56"/>
        <v/>
      </c>
      <c r="S199" s="23" t="str">
        <f t="shared" si="57"/>
        <v/>
      </c>
      <c r="T199" s="16" t="str">
        <f t="shared" si="58"/>
        <v/>
      </c>
      <c r="U199" s="23" t="str">
        <f t="shared" si="59"/>
        <v/>
      </c>
      <c r="V199" s="16" t="str">
        <f t="shared" si="60"/>
        <v/>
      </c>
      <c r="W199" s="26" t="str">
        <f t="shared" si="61"/>
        <v/>
      </c>
      <c r="X199" s="25" t="str">
        <f t="shared" si="62"/>
        <v/>
      </c>
    </row>
    <row r="200" spans="3:24" x14ac:dyDescent="0.25">
      <c r="C200" s="57">
        <f t="shared" si="51"/>
        <v>1</v>
      </c>
      <c r="D200" s="13">
        <f>IF(C200=1,SUM(C$2:C200),0)</f>
        <v>121</v>
      </c>
      <c r="E200" s="13">
        <f t="shared" si="52"/>
        <v>199</v>
      </c>
      <c r="F200" s="48">
        <f t="shared" si="50"/>
        <v>44029</v>
      </c>
      <c r="G200" s="29" t="str">
        <f t="shared" si="64"/>
        <v>JOUR OUVRE</v>
      </c>
      <c r="I200" s="27">
        <f t="shared" si="63"/>
        <v>44139</v>
      </c>
      <c r="J200" s="13"/>
      <c r="K200" s="13"/>
      <c r="L200" s="13"/>
      <c r="M200" s="13"/>
      <c r="N200" s="29"/>
      <c r="O200" s="15" t="str">
        <f t="shared" si="53"/>
        <v/>
      </c>
      <c r="P200" s="16" t="str">
        <f t="shared" si="54"/>
        <v/>
      </c>
      <c r="Q200" s="23" t="str">
        <f t="shared" si="55"/>
        <v/>
      </c>
      <c r="R200" s="16" t="str">
        <f t="shared" si="56"/>
        <v/>
      </c>
      <c r="S200" s="23" t="str">
        <f t="shared" si="57"/>
        <v/>
      </c>
      <c r="T200" s="16" t="str">
        <f t="shared" si="58"/>
        <v/>
      </c>
      <c r="U200" s="23" t="str">
        <f t="shared" si="59"/>
        <v/>
      </c>
      <c r="V200" s="16" t="str">
        <f t="shared" si="60"/>
        <v/>
      </c>
      <c r="W200" s="26" t="str">
        <f t="shared" si="61"/>
        <v/>
      </c>
      <c r="X200" s="25" t="str">
        <f t="shared" si="62"/>
        <v/>
      </c>
    </row>
    <row r="201" spans="3:24" x14ac:dyDescent="0.25">
      <c r="C201" s="57">
        <f t="shared" si="51"/>
        <v>0</v>
      </c>
      <c r="D201" s="13">
        <f>IF(C201=1,SUM(C$2:C201),0)</f>
        <v>0</v>
      </c>
      <c r="E201" s="13">
        <f t="shared" si="52"/>
        <v>200</v>
      </c>
      <c r="F201" s="48">
        <f t="shared" si="50"/>
        <v>44030</v>
      </c>
      <c r="G201" s="29" t="str">
        <f t="shared" si="64"/>
        <v>JOUR NON OUVRE</v>
      </c>
      <c r="I201" s="27">
        <f t="shared" si="63"/>
        <v>44140</v>
      </c>
      <c r="J201" s="13"/>
      <c r="K201" s="13"/>
      <c r="L201" s="13"/>
      <c r="M201" s="13"/>
      <c r="N201" s="29"/>
      <c r="O201" s="15" t="str">
        <f t="shared" si="53"/>
        <v/>
      </c>
      <c r="P201" s="16" t="str">
        <f t="shared" si="54"/>
        <v/>
      </c>
      <c r="Q201" s="23" t="str">
        <f t="shared" si="55"/>
        <v/>
      </c>
      <c r="R201" s="16" t="str">
        <f t="shared" si="56"/>
        <v/>
      </c>
      <c r="S201" s="23" t="str">
        <f t="shared" si="57"/>
        <v/>
      </c>
      <c r="T201" s="16" t="str">
        <f t="shared" si="58"/>
        <v/>
      </c>
      <c r="U201" s="23" t="str">
        <f t="shared" si="59"/>
        <v/>
      </c>
      <c r="V201" s="16" t="str">
        <f t="shared" si="60"/>
        <v/>
      </c>
      <c r="W201" s="26" t="str">
        <f t="shared" si="61"/>
        <v/>
      </c>
      <c r="X201" s="25" t="str">
        <f t="shared" si="62"/>
        <v/>
      </c>
    </row>
    <row r="202" spans="3:24" x14ac:dyDescent="0.25">
      <c r="C202" s="57">
        <f t="shared" si="51"/>
        <v>0</v>
      </c>
      <c r="D202" s="13">
        <f>IF(C202=1,SUM(C$2:C202),0)</f>
        <v>0</v>
      </c>
      <c r="E202" s="13">
        <f t="shared" si="52"/>
        <v>201</v>
      </c>
      <c r="F202" s="48">
        <f t="shared" si="50"/>
        <v>44031</v>
      </c>
      <c r="G202" s="29" t="str">
        <f t="shared" si="64"/>
        <v>JOUR NON OUVRE</v>
      </c>
      <c r="I202" s="27">
        <f t="shared" si="63"/>
        <v>44141</v>
      </c>
      <c r="J202" s="13"/>
      <c r="K202" s="13"/>
      <c r="L202" s="13"/>
      <c r="M202" s="13"/>
      <c r="N202" s="29"/>
      <c r="O202" s="15" t="str">
        <f t="shared" si="53"/>
        <v/>
      </c>
      <c r="P202" s="16" t="str">
        <f t="shared" si="54"/>
        <v/>
      </c>
      <c r="Q202" s="23" t="str">
        <f t="shared" si="55"/>
        <v/>
      </c>
      <c r="R202" s="16" t="str">
        <f t="shared" si="56"/>
        <v/>
      </c>
      <c r="S202" s="23" t="str">
        <f t="shared" si="57"/>
        <v/>
      </c>
      <c r="T202" s="16" t="str">
        <f t="shared" si="58"/>
        <v/>
      </c>
      <c r="U202" s="23" t="str">
        <f t="shared" si="59"/>
        <v/>
      </c>
      <c r="V202" s="16" t="str">
        <f t="shared" si="60"/>
        <v/>
      </c>
      <c r="W202" s="26" t="str">
        <f t="shared" si="61"/>
        <v/>
      </c>
      <c r="X202" s="25" t="str">
        <f t="shared" si="62"/>
        <v/>
      </c>
    </row>
    <row r="203" spans="3:24" x14ac:dyDescent="0.25">
      <c r="C203" s="57">
        <f t="shared" si="51"/>
        <v>1</v>
      </c>
      <c r="D203" s="13">
        <f>IF(C203=1,SUM(C$2:C203),0)</f>
        <v>122</v>
      </c>
      <c r="E203" s="13">
        <f t="shared" si="52"/>
        <v>202</v>
      </c>
      <c r="F203" s="48">
        <f t="shared" si="50"/>
        <v>44032</v>
      </c>
      <c r="G203" s="29" t="str">
        <f t="shared" si="64"/>
        <v>JOUR OUVRE</v>
      </c>
      <c r="I203" s="27">
        <f t="shared" si="63"/>
        <v>44144</v>
      </c>
      <c r="J203" s="13"/>
      <c r="K203" s="13"/>
      <c r="L203" s="13"/>
      <c r="M203" s="13"/>
      <c r="N203" s="29"/>
      <c r="O203" s="15" t="str">
        <f t="shared" si="53"/>
        <v/>
      </c>
      <c r="P203" s="16" t="str">
        <f t="shared" si="54"/>
        <v/>
      </c>
      <c r="Q203" s="23" t="str">
        <f t="shared" si="55"/>
        <v/>
      </c>
      <c r="R203" s="16" t="str">
        <f t="shared" si="56"/>
        <v/>
      </c>
      <c r="S203" s="23" t="str">
        <f t="shared" si="57"/>
        <v/>
      </c>
      <c r="T203" s="16" t="str">
        <f t="shared" si="58"/>
        <v/>
      </c>
      <c r="U203" s="23" t="str">
        <f t="shared" si="59"/>
        <v/>
      </c>
      <c r="V203" s="16" t="str">
        <f t="shared" si="60"/>
        <v/>
      </c>
      <c r="W203" s="26" t="str">
        <f t="shared" si="61"/>
        <v/>
      </c>
      <c r="X203" s="25" t="str">
        <f t="shared" si="62"/>
        <v/>
      </c>
    </row>
    <row r="204" spans="3:24" x14ac:dyDescent="0.25">
      <c r="C204" s="57">
        <f t="shared" si="51"/>
        <v>1</v>
      </c>
      <c r="D204" s="13">
        <f>IF(C204=1,SUM(C$2:C204),0)</f>
        <v>123</v>
      </c>
      <c r="E204" s="13">
        <f t="shared" si="52"/>
        <v>203</v>
      </c>
      <c r="F204" s="48">
        <f t="shared" si="50"/>
        <v>44033</v>
      </c>
      <c r="G204" s="29" t="str">
        <f t="shared" si="64"/>
        <v>JOUR OUVRE</v>
      </c>
      <c r="I204" s="27">
        <f t="shared" si="63"/>
        <v>44145</v>
      </c>
      <c r="J204" s="13"/>
      <c r="K204" s="13"/>
      <c r="L204" s="13"/>
      <c r="M204" s="13"/>
      <c r="N204" s="29"/>
      <c r="O204" s="15" t="str">
        <f t="shared" si="53"/>
        <v/>
      </c>
      <c r="P204" s="16" t="str">
        <f t="shared" si="54"/>
        <v/>
      </c>
      <c r="Q204" s="23" t="str">
        <f t="shared" si="55"/>
        <v/>
      </c>
      <c r="R204" s="16" t="str">
        <f t="shared" si="56"/>
        <v/>
      </c>
      <c r="S204" s="23" t="str">
        <f t="shared" si="57"/>
        <v/>
      </c>
      <c r="T204" s="16" t="str">
        <f t="shared" si="58"/>
        <v/>
      </c>
      <c r="U204" s="23" t="str">
        <f t="shared" si="59"/>
        <v/>
      </c>
      <c r="V204" s="16" t="str">
        <f t="shared" si="60"/>
        <v/>
      </c>
      <c r="W204" s="26" t="str">
        <f t="shared" si="61"/>
        <v/>
      </c>
      <c r="X204" s="25" t="str">
        <f t="shared" si="62"/>
        <v/>
      </c>
    </row>
    <row r="205" spans="3:24" x14ac:dyDescent="0.25">
      <c r="C205" s="57">
        <f t="shared" si="51"/>
        <v>1</v>
      </c>
      <c r="D205" s="13">
        <f>IF(C205=1,SUM(C$2:C205),0)</f>
        <v>124</v>
      </c>
      <c r="E205" s="13">
        <f t="shared" si="52"/>
        <v>204</v>
      </c>
      <c r="F205" s="48">
        <f t="shared" si="50"/>
        <v>44034</v>
      </c>
      <c r="G205" s="29" t="str">
        <f t="shared" si="64"/>
        <v>JOUR OUVRE</v>
      </c>
      <c r="I205" s="27">
        <f t="shared" si="63"/>
        <v>44147</v>
      </c>
      <c r="J205" s="13"/>
      <c r="K205" s="13"/>
      <c r="L205" s="13"/>
      <c r="M205" s="13"/>
      <c r="N205" s="29"/>
      <c r="O205" s="15" t="str">
        <f t="shared" si="53"/>
        <v/>
      </c>
      <c r="P205" s="16" t="str">
        <f t="shared" si="54"/>
        <v/>
      </c>
      <c r="Q205" s="23" t="str">
        <f t="shared" si="55"/>
        <v/>
      </c>
      <c r="R205" s="16" t="str">
        <f t="shared" si="56"/>
        <v/>
      </c>
      <c r="S205" s="23" t="str">
        <f t="shared" si="57"/>
        <v/>
      </c>
      <c r="T205" s="16" t="str">
        <f t="shared" si="58"/>
        <v/>
      </c>
      <c r="U205" s="23" t="str">
        <f t="shared" si="59"/>
        <v/>
      </c>
      <c r="V205" s="16" t="str">
        <f t="shared" si="60"/>
        <v/>
      </c>
      <c r="W205" s="26" t="str">
        <f t="shared" si="61"/>
        <v/>
      </c>
      <c r="X205" s="25" t="str">
        <f t="shared" si="62"/>
        <v/>
      </c>
    </row>
    <row r="206" spans="3:24" x14ac:dyDescent="0.25">
      <c r="C206" s="57">
        <f t="shared" si="51"/>
        <v>1</v>
      </c>
      <c r="D206" s="13">
        <f>IF(C206=1,SUM(C$2:C206),0)</f>
        <v>125</v>
      </c>
      <c r="E206" s="13">
        <f t="shared" si="52"/>
        <v>205</v>
      </c>
      <c r="F206" s="48">
        <f t="shared" si="50"/>
        <v>44035</v>
      </c>
      <c r="G206" s="29" t="str">
        <f t="shared" si="64"/>
        <v>JOUR OUVRE</v>
      </c>
      <c r="I206" s="27">
        <f t="shared" si="63"/>
        <v>44148</v>
      </c>
      <c r="J206" s="13"/>
      <c r="K206" s="13"/>
      <c r="L206" s="13"/>
      <c r="M206" s="13"/>
      <c r="N206" s="29"/>
      <c r="O206" s="15" t="str">
        <f t="shared" si="53"/>
        <v/>
      </c>
      <c r="P206" s="16" t="str">
        <f t="shared" si="54"/>
        <v/>
      </c>
      <c r="Q206" s="23" t="str">
        <f t="shared" si="55"/>
        <v/>
      </c>
      <c r="R206" s="16" t="str">
        <f t="shared" si="56"/>
        <v/>
      </c>
      <c r="S206" s="23" t="str">
        <f t="shared" si="57"/>
        <v/>
      </c>
      <c r="T206" s="16" t="str">
        <f t="shared" si="58"/>
        <v/>
      </c>
      <c r="U206" s="23" t="str">
        <f t="shared" si="59"/>
        <v/>
      </c>
      <c r="V206" s="16" t="str">
        <f t="shared" si="60"/>
        <v/>
      </c>
      <c r="W206" s="26" t="str">
        <f t="shared" si="61"/>
        <v/>
      </c>
      <c r="X206" s="25" t="str">
        <f t="shared" si="62"/>
        <v/>
      </c>
    </row>
    <row r="207" spans="3:24" x14ac:dyDescent="0.25">
      <c r="C207" s="57">
        <f t="shared" si="51"/>
        <v>1</v>
      </c>
      <c r="D207" s="13">
        <f>IF(C207=1,SUM(C$2:C207),0)</f>
        <v>126</v>
      </c>
      <c r="E207" s="13">
        <f t="shared" si="52"/>
        <v>206</v>
      </c>
      <c r="F207" s="48">
        <f t="shared" si="50"/>
        <v>44036</v>
      </c>
      <c r="G207" s="29" t="str">
        <f t="shared" si="64"/>
        <v>JOUR OUVRE</v>
      </c>
      <c r="I207" s="27">
        <f t="shared" si="63"/>
        <v>44151</v>
      </c>
      <c r="J207" s="13"/>
      <c r="K207" s="13"/>
      <c r="L207" s="13"/>
      <c r="M207" s="13"/>
      <c r="N207" s="29"/>
      <c r="O207" s="15" t="str">
        <f t="shared" si="53"/>
        <v/>
      </c>
      <c r="P207" s="16" t="str">
        <f t="shared" si="54"/>
        <v/>
      </c>
      <c r="Q207" s="23" t="str">
        <f t="shared" si="55"/>
        <v/>
      </c>
      <c r="R207" s="16" t="str">
        <f t="shared" si="56"/>
        <v/>
      </c>
      <c r="S207" s="23" t="str">
        <f t="shared" si="57"/>
        <v/>
      </c>
      <c r="T207" s="16" t="str">
        <f t="shared" si="58"/>
        <v/>
      </c>
      <c r="U207" s="23" t="str">
        <f t="shared" si="59"/>
        <v/>
      </c>
      <c r="V207" s="16" t="str">
        <f t="shared" si="60"/>
        <v/>
      </c>
      <c r="W207" s="26" t="str">
        <f t="shared" si="61"/>
        <v/>
      </c>
      <c r="X207" s="25" t="str">
        <f t="shared" si="62"/>
        <v/>
      </c>
    </row>
    <row r="208" spans="3:24" x14ac:dyDescent="0.25">
      <c r="C208" s="57">
        <f t="shared" si="51"/>
        <v>0</v>
      </c>
      <c r="D208" s="13">
        <f>IF(C208=1,SUM(C$2:C208),0)</f>
        <v>0</v>
      </c>
      <c r="E208" s="13">
        <f t="shared" si="52"/>
        <v>207</v>
      </c>
      <c r="F208" s="48">
        <f t="shared" si="50"/>
        <v>44037</v>
      </c>
      <c r="G208" s="29" t="str">
        <f t="shared" si="64"/>
        <v>JOUR NON OUVRE</v>
      </c>
      <c r="I208" s="27">
        <f t="shared" si="63"/>
        <v>44152</v>
      </c>
      <c r="J208" s="13"/>
      <c r="K208" s="13"/>
      <c r="L208" s="13"/>
      <c r="M208" s="13"/>
      <c r="N208" s="29"/>
      <c r="O208" s="15" t="str">
        <f t="shared" si="53"/>
        <v/>
      </c>
      <c r="P208" s="16" t="str">
        <f t="shared" si="54"/>
        <v/>
      </c>
      <c r="Q208" s="23" t="str">
        <f t="shared" si="55"/>
        <v/>
      </c>
      <c r="R208" s="16" t="str">
        <f t="shared" si="56"/>
        <v/>
      </c>
      <c r="S208" s="23" t="str">
        <f t="shared" si="57"/>
        <v/>
      </c>
      <c r="T208" s="16" t="str">
        <f t="shared" si="58"/>
        <v/>
      </c>
      <c r="U208" s="23" t="str">
        <f t="shared" si="59"/>
        <v/>
      </c>
      <c r="V208" s="16" t="str">
        <f t="shared" si="60"/>
        <v/>
      </c>
      <c r="W208" s="26" t="str">
        <f t="shared" si="61"/>
        <v/>
      </c>
      <c r="X208" s="25" t="str">
        <f t="shared" si="62"/>
        <v/>
      </c>
    </row>
    <row r="209" spans="3:24" x14ac:dyDescent="0.25">
      <c r="C209" s="57">
        <f t="shared" si="51"/>
        <v>0</v>
      </c>
      <c r="D209" s="13">
        <f>IF(C209=1,SUM(C$2:C209),0)</f>
        <v>0</v>
      </c>
      <c r="E209" s="13">
        <f t="shared" si="52"/>
        <v>208</v>
      </c>
      <c r="F209" s="48">
        <f t="shared" si="50"/>
        <v>44038</v>
      </c>
      <c r="G209" s="29" t="str">
        <f t="shared" si="64"/>
        <v>JOUR NON OUVRE</v>
      </c>
      <c r="I209" s="27">
        <f t="shared" si="63"/>
        <v>44153</v>
      </c>
      <c r="J209" s="13"/>
      <c r="K209" s="13"/>
      <c r="L209" s="13"/>
      <c r="M209" s="13"/>
      <c r="N209" s="29"/>
      <c r="O209" s="15" t="str">
        <f t="shared" si="53"/>
        <v/>
      </c>
      <c r="P209" s="16" t="str">
        <f t="shared" si="54"/>
        <v/>
      </c>
      <c r="Q209" s="23" t="str">
        <f t="shared" si="55"/>
        <v/>
      </c>
      <c r="R209" s="16" t="str">
        <f t="shared" si="56"/>
        <v/>
      </c>
      <c r="S209" s="23" t="str">
        <f t="shared" si="57"/>
        <v/>
      </c>
      <c r="T209" s="16" t="str">
        <f t="shared" si="58"/>
        <v/>
      </c>
      <c r="U209" s="23" t="str">
        <f t="shared" si="59"/>
        <v/>
      </c>
      <c r="V209" s="16" t="str">
        <f t="shared" si="60"/>
        <v/>
      </c>
      <c r="W209" s="26" t="str">
        <f t="shared" si="61"/>
        <v/>
      </c>
      <c r="X209" s="25" t="str">
        <f t="shared" si="62"/>
        <v/>
      </c>
    </row>
    <row r="210" spans="3:24" x14ac:dyDescent="0.25">
      <c r="C210" s="57">
        <f t="shared" si="51"/>
        <v>1</v>
      </c>
      <c r="D210" s="13">
        <f>IF(C210=1,SUM(C$2:C210),0)</f>
        <v>127</v>
      </c>
      <c r="E210" s="13">
        <f t="shared" si="52"/>
        <v>209</v>
      </c>
      <c r="F210" s="48">
        <f t="shared" si="50"/>
        <v>44039</v>
      </c>
      <c r="G210" s="29" t="str">
        <f t="shared" si="64"/>
        <v>JOUR OUVRE</v>
      </c>
      <c r="I210" s="27">
        <f t="shared" si="63"/>
        <v>44154</v>
      </c>
      <c r="J210" s="13"/>
      <c r="K210" s="13"/>
      <c r="L210" s="13"/>
      <c r="M210" s="13"/>
      <c r="N210" s="29"/>
      <c r="O210" s="15" t="str">
        <f t="shared" si="53"/>
        <v/>
      </c>
      <c r="P210" s="16" t="str">
        <f t="shared" si="54"/>
        <v/>
      </c>
      <c r="Q210" s="23" t="str">
        <f t="shared" si="55"/>
        <v/>
      </c>
      <c r="R210" s="16" t="str">
        <f t="shared" si="56"/>
        <v/>
      </c>
      <c r="S210" s="23" t="str">
        <f t="shared" si="57"/>
        <v/>
      </c>
      <c r="T210" s="16" t="str">
        <f t="shared" si="58"/>
        <v/>
      </c>
      <c r="U210" s="23" t="str">
        <f t="shared" si="59"/>
        <v/>
      </c>
      <c r="V210" s="16" t="str">
        <f t="shared" si="60"/>
        <v/>
      </c>
      <c r="W210" s="26" t="str">
        <f t="shared" si="61"/>
        <v/>
      </c>
      <c r="X210" s="25" t="str">
        <f t="shared" si="62"/>
        <v/>
      </c>
    </row>
    <row r="211" spans="3:24" x14ac:dyDescent="0.25">
      <c r="C211" s="57">
        <f t="shared" si="51"/>
        <v>1</v>
      </c>
      <c r="D211" s="13">
        <f>IF(C211=1,SUM(C$2:C211),0)</f>
        <v>128</v>
      </c>
      <c r="E211" s="13">
        <f t="shared" si="52"/>
        <v>210</v>
      </c>
      <c r="F211" s="48">
        <f t="shared" si="50"/>
        <v>44040</v>
      </c>
      <c r="G211" s="29" t="str">
        <f t="shared" si="64"/>
        <v>JOUR OUVRE</v>
      </c>
      <c r="I211" s="27">
        <f t="shared" si="63"/>
        <v>44155</v>
      </c>
      <c r="J211" s="13"/>
      <c r="K211" s="13"/>
      <c r="L211" s="13"/>
      <c r="M211" s="13"/>
      <c r="N211" s="29"/>
      <c r="O211" s="15" t="str">
        <f t="shared" si="53"/>
        <v/>
      </c>
      <c r="P211" s="16" t="str">
        <f t="shared" si="54"/>
        <v/>
      </c>
      <c r="Q211" s="23" t="str">
        <f t="shared" si="55"/>
        <v/>
      </c>
      <c r="R211" s="16" t="str">
        <f t="shared" si="56"/>
        <v/>
      </c>
      <c r="S211" s="23" t="str">
        <f t="shared" si="57"/>
        <v/>
      </c>
      <c r="T211" s="16" t="str">
        <f t="shared" si="58"/>
        <v/>
      </c>
      <c r="U211" s="23" t="str">
        <f t="shared" si="59"/>
        <v/>
      </c>
      <c r="V211" s="16" t="str">
        <f t="shared" si="60"/>
        <v/>
      </c>
      <c r="W211" s="26" t="str">
        <f t="shared" si="61"/>
        <v/>
      </c>
      <c r="X211" s="25" t="str">
        <f t="shared" si="62"/>
        <v/>
      </c>
    </row>
    <row r="212" spans="3:24" x14ac:dyDescent="0.25">
      <c r="C212" s="57">
        <f t="shared" si="51"/>
        <v>1</v>
      </c>
      <c r="D212" s="13">
        <f>IF(C212=1,SUM(C$2:C212),0)</f>
        <v>129</v>
      </c>
      <c r="E212" s="13">
        <f t="shared" si="52"/>
        <v>211</v>
      </c>
      <c r="F212" s="48">
        <f t="shared" ref="F212:F275" si="65">IF(F211="","",IF(YEAR(F211+1)=YEAR(F211),F211+1,""))</f>
        <v>44041</v>
      </c>
      <c r="G212" s="29" t="str">
        <f t="shared" si="64"/>
        <v>JOUR OUVRE</v>
      </c>
      <c r="I212" s="27">
        <f t="shared" si="63"/>
        <v>44158</v>
      </c>
      <c r="J212" s="13"/>
      <c r="K212" s="13"/>
      <c r="L212" s="13"/>
      <c r="M212" s="13"/>
      <c r="N212" s="29"/>
      <c r="O212" s="15" t="str">
        <f t="shared" si="53"/>
        <v/>
      </c>
      <c r="P212" s="16" t="str">
        <f t="shared" si="54"/>
        <v/>
      </c>
      <c r="Q212" s="23" t="str">
        <f t="shared" si="55"/>
        <v/>
      </c>
      <c r="R212" s="16" t="str">
        <f t="shared" si="56"/>
        <v/>
      </c>
      <c r="S212" s="23" t="str">
        <f t="shared" si="57"/>
        <v/>
      </c>
      <c r="T212" s="16" t="str">
        <f t="shared" si="58"/>
        <v/>
      </c>
      <c r="U212" s="23" t="str">
        <f t="shared" si="59"/>
        <v/>
      </c>
      <c r="V212" s="16" t="str">
        <f t="shared" si="60"/>
        <v/>
      </c>
      <c r="W212" s="26" t="str">
        <f t="shared" si="61"/>
        <v/>
      </c>
      <c r="X212" s="25" t="str">
        <f t="shared" si="62"/>
        <v/>
      </c>
    </row>
    <row r="213" spans="3:24" x14ac:dyDescent="0.25">
      <c r="C213" s="57">
        <f t="shared" si="51"/>
        <v>1</v>
      </c>
      <c r="D213" s="13">
        <f>IF(C213=1,SUM(C$2:C213),0)</f>
        <v>130</v>
      </c>
      <c r="E213" s="13">
        <f t="shared" si="52"/>
        <v>212</v>
      </c>
      <c r="F213" s="48">
        <f t="shared" si="65"/>
        <v>44042</v>
      </c>
      <c r="G213" s="29" t="str">
        <f t="shared" si="64"/>
        <v>JOUR OUVRE</v>
      </c>
      <c r="I213" s="27">
        <f t="shared" si="63"/>
        <v>44159</v>
      </c>
      <c r="J213" s="13"/>
      <c r="K213" s="13"/>
      <c r="L213" s="13"/>
      <c r="M213" s="13"/>
      <c r="N213" s="29"/>
      <c r="O213" s="15" t="str">
        <f t="shared" si="53"/>
        <v/>
      </c>
      <c r="P213" s="16" t="str">
        <f t="shared" si="54"/>
        <v/>
      </c>
      <c r="Q213" s="23" t="str">
        <f t="shared" si="55"/>
        <v/>
      </c>
      <c r="R213" s="16" t="str">
        <f t="shared" si="56"/>
        <v/>
      </c>
      <c r="S213" s="23" t="str">
        <f t="shared" si="57"/>
        <v/>
      </c>
      <c r="T213" s="16" t="str">
        <f t="shared" si="58"/>
        <v/>
      </c>
      <c r="U213" s="23" t="str">
        <f t="shared" si="59"/>
        <v/>
      </c>
      <c r="V213" s="16" t="str">
        <f t="shared" si="60"/>
        <v/>
      </c>
      <c r="W213" s="26" t="str">
        <f t="shared" si="61"/>
        <v/>
      </c>
      <c r="X213" s="25" t="str">
        <f t="shared" si="62"/>
        <v/>
      </c>
    </row>
    <row r="214" spans="3:24" x14ac:dyDescent="0.25">
      <c r="C214" s="57">
        <f t="shared" si="51"/>
        <v>1</v>
      </c>
      <c r="D214" s="13">
        <f>IF(C214=1,SUM(C$2:C214),0)</f>
        <v>131</v>
      </c>
      <c r="E214" s="13">
        <f t="shared" si="52"/>
        <v>213</v>
      </c>
      <c r="F214" s="48">
        <f t="shared" si="65"/>
        <v>44043</v>
      </c>
      <c r="G214" s="29" t="str">
        <f t="shared" si="64"/>
        <v>JOUR OUVRE</v>
      </c>
      <c r="I214" s="27">
        <f t="shared" si="63"/>
        <v>44160</v>
      </c>
      <c r="J214" s="13"/>
      <c r="K214" s="13"/>
      <c r="L214" s="13"/>
      <c r="M214" s="13"/>
      <c r="N214" s="29"/>
      <c r="O214" s="15" t="str">
        <f t="shared" si="53"/>
        <v/>
      </c>
      <c r="P214" s="16" t="str">
        <f t="shared" si="54"/>
        <v/>
      </c>
      <c r="Q214" s="23" t="str">
        <f t="shared" si="55"/>
        <v/>
      </c>
      <c r="R214" s="16" t="str">
        <f t="shared" si="56"/>
        <v/>
      </c>
      <c r="S214" s="23" t="str">
        <f t="shared" si="57"/>
        <v/>
      </c>
      <c r="T214" s="16" t="str">
        <f t="shared" si="58"/>
        <v/>
      </c>
      <c r="U214" s="23" t="str">
        <f t="shared" si="59"/>
        <v/>
      </c>
      <c r="V214" s="16" t="str">
        <f t="shared" si="60"/>
        <v/>
      </c>
      <c r="W214" s="26" t="str">
        <f t="shared" si="61"/>
        <v/>
      </c>
      <c r="X214" s="25" t="str">
        <f t="shared" si="62"/>
        <v/>
      </c>
    </row>
    <row r="215" spans="3:24" x14ac:dyDescent="0.25">
      <c r="C215" s="57">
        <f t="shared" si="51"/>
        <v>0</v>
      </c>
      <c r="D215" s="13">
        <f>IF(C215=1,SUM(C$2:C215),0)</f>
        <v>0</v>
      </c>
      <c r="E215" s="13">
        <f t="shared" si="52"/>
        <v>214</v>
      </c>
      <c r="F215" s="48">
        <f t="shared" si="65"/>
        <v>44044</v>
      </c>
      <c r="G215" s="29" t="str">
        <f t="shared" si="64"/>
        <v>JOUR NON OUVRE</v>
      </c>
      <c r="I215" s="27">
        <f t="shared" si="63"/>
        <v>44161</v>
      </c>
      <c r="J215" s="13"/>
      <c r="K215" s="13"/>
      <c r="L215" s="13"/>
      <c r="M215" s="13"/>
      <c r="N215" s="29"/>
      <c r="O215" s="15" t="str">
        <f t="shared" si="53"/>
        <v/>
      </c>
      <c r="P215" s="16" t="str">
        <f t="shared" si="54"/>
        <v/>
      </c>
      <c r="Q215" s="23" t="str">
        <f t="shared" si="55"/>
        <v/>
      </c>
      <c r="R215" s="16" t="str">
        <f t="shared" si="56"/>
        <v/>
      </c>
      <c r="S215" s="23" t="str">
        <f t="shared" si="57"/>
        <v/>
      </c>
      <c r="T215" s="16" t="str">
        <f t="shared" si="58"/>
        <v/>
      </c>
      <c r="U215" s="23" t="str">
        <f t="shared" si="59"/>
        <v/>
      </c>
      <c r="V215" s="16" t="str">
        <f t="shared" si="60"/>
        <v/>
      </c>
      <c r="W215" s="26" t="str">
        <f t="shared" si="61"/>
        <v/>
      </c>
      <c r="X215" s="25" t="str">
        <f t="shared" si="62"/>
        <v/>
      </c>
    </row>
    <row r="216" spans="3:24" x14ac:dyDescent="0.25">
      <c r="C216" s="57">
        <f t="shared" si="51"/>
        <v>0</v>
      </c>
      <c r="D216" s="13">
        <f>IF(C216=1,SUM(C$2:C216),0)</f>
        <v>0</v>
      </c>
      <c r="E216" s="13">
        <f t="shared" si="52"/>
        <v>215</v>
      </c>
      <c r="F216" s="48">
        <f t="shared" si="65"/>
        <v>44045</v>
      </c>
      <c r="G216" s="29" t="str">
        <f t="shared" si="64"/>
        <v>JOUR NON OUVRE</v>
      </c>
      <c r="I216" s="27">
        <f t="shared" si="63"/>
        <v>44162</v>
      </c>
      <c r="J216" s="13"/>
      <c r="K216" s="13"/>
      <c r="L216" s="13"/>
      <c r="M216" s="13"/>
      <c r="N216" s="29"/>
      <c r="O216" s="15" t="str">
        <f t="shared" si="53"/>
        <v/>
      </c>
      <c r="P216" s="16" t="str">
        <f t="shared" si="54"/>
        <v/>
      </c>
      <c r="Q216" s="23" t="str">
        <f t="shared" si="55"/>
        <v/>
      </c>
      <c r="R216" s="16" t="str">
        <f t="shared" si="56"/>
        <v/>
      </c>
      <c r="S216" s="23" t="str">
        <f t="shared" si="57"/>
        <v/>
      </c>
      <c r="T216" s="16" t="str">
        <f t="shared" si="58"/>
        <v/>
      </c>
      <c r="U216" s="23" t="str">
        <f t="shared" si="59"/>
        <v/>
      </c>
      <c r="V216" s="16" t="str">
        <f t="shared" si="60"/>
        <v/>
      </c>
      <c r="W216" s="26" t="str">
        <f t="shared" si="61"/>
        <v/>
      </c>
      <c r="X216" s="25" t="str">
        <f t="shared" si="62"/>
        <v/>
      </c>
    </row>
    <row r="217" spans="3:24" x14ac:dyDescent="0.25">
      <c r="C217" s="57">
        <f t="shared" si="51"/>
        <v>1</v>
      </c>
      <c r="D217" s="13">
        <f>IF(C217=1,SUM(C$2:C217),0)</f>
        <v>132</v>
      </c>
      <c r="E217" s="13">
        <f t="shared" si="52"/>
        <v>216</v>
      </c>
      <c r="F217" s="48">
        <f t="shared" si="65"/>
        <v>44046</v>
      </c>
      <c r="G217" s="29" t="str">
        <f t="shared" si="64"/>
        <v>JOUR OUVRE</v>
      </c>
      <c r="I217" s="27">
        <f t="shared" si="63"/>
        <v>44165</v>
      </c>
      <c r="J217" s="13"/>
      <c r="K217" s="13"/>
      <c r="L217" s="13"/>
      <c r="M217" s="13"/>
      <c r="N217" s="29"/>
      <c r="O217" s="15" t="str">
        <f t="shared" si="53"/>
        <v/>
      </c>
      <c r="P217" s="16" t="str">
        <f t="shared" si="54"/>
        <v/>
      </c>
      <c r="Q217" s="23" t="str">
        <f t="shared" si="55"/>
        <v/>
      </c>
      <c r="R217" s="16" t="str">
        <f t="shared" si="56"/>
        <v/>
      </c>
      <c r="S217" s="23" t="str">
        <f t="shared" si="57"/>
        <v/>
      </c>
      <c r="T217" s="16" t="str">
        <f t="shared" si="58"/>
        <v/>
      </c>
      <c r="U217" s="23" t="str">
        <f t="shared" si="59"/>
        <v/>
      </c>
      <c r="V217" s="16" t="str">
        <f t="shared" si="60"/>
        <v/>
      </c>
      <c r="W217" s="26" t="str">
        <f t="shared" si="61"/>
        <v/>
      </c>
      <c r="X217" s="25" t="str">
        <f t="shared" si="62"/>
        <v/>
      </c>
    </row>
    <row r="218" spans="3:24" x14ac:dyDescent="0.25">
      <c r="C218" s="57">
        <f t="shared" si="51"/>
        <v>1</v>
      </c>
      <c r="D218" s="13">
        <f>IF(C218=1,SUM(C$2:C218),0)</f>
        <v>133</v>
      </c>
      <c r="E218" s="13">
        <f t="shared" si="52"/>
        <v>217</v>
      </c>
      <c r="F218" s="48">
        <f t="shared" si="65"/>
        <v>44047</v>
      </c>
      <c r="G218" s="29" t="str">
        <f t="shared" si="64"/>
        <v>JOUR OUVRE</v>
      </c>
      <c r="I218" s="27">
        <f t="shared" si="63"/>
        <v>44166</v>
      </c>
      <c r="J218" s="13"/>
      <c r="K218" s="13"/>
      <c r="L218" s="13"/>
      <c r="M218" s="13"/>
      <c r="N218" s="29"/>
      <c r="O218" s="15" t="str">
        <f t="shared" si="53"/>
        <v/>
      </c>
      <c r="P218" s="16" t="str">
        <f t="shared" si="54"/>
        <v/>
      </c>
      <c r="Q218" s="23" t="str">
        <f t="shared" si="55"/>
        <v/>
      </c>
      <c r="R218" s="16" t="str">
        <f t="shared" si="56"/>
        <v/>
      </c>
      <c r="S218" s="23" t="str">
        <f t="shared" si="57"/>
        <v/>
      </c>
      <c r="T218" s="16" t="str">
        <f t="shared" si="58"/>
        <v/>
      </c>
      <c r="U218" s="23" t="str">
        <f t="shared" si="59"/>
        <v/>
      </c>
      <c r="V218" s="16" t="str">
        <f t="shared" si="60"/>
        <v/>
      </c>
      <c r="W218" s="26" t="str">
        <f t="shared" si="61"/>
        <v/>
      </c>
      <c r="X218" s="25" t="str">
        <f t="shared" si="62"/>
        <v/>
      </c>
    </row>
    <row r="219" spans="3:24" x14ac:dyDescent="0.25">
      <c r="C219" s="57">
        <f t="shared" si="51"/>
        <v>1</v>
      </c>
      <c r="D219" s="13">
        <f>IF(C219=1,SUM(C$2:C219),0)</f>
        <v>134</v>
      </c>
      <c r="E219" s="13">
        <f t="shared" si="52"/>
        <v>218</v>
      </c>
      <c r="F219" s="48">
        <f t="shared" si="65"/>
        <v>44048</v>
      </c>
      <c r="G219" s="29" t="str">
        <f t="shared" si="64"/>
        <v>JOUR OUVRE</v>
      </c>
      <c r="I219" s="27">
        <f t="shared" si="63"/>
        <v>44167</v>
      </c>
      <c r="J219" s="13"/>
      <c r="K219" s="13"/>
      <c r="L219" s="13"/>
      <c r="M219" s="13"/>
      <c r="N219" s="29"/>
      <c r="O219" s="15" t="str">
        <f t="shared" si="53"/>
        <v/>
      </c>
      <c r="P219" s="16" t="str">
        <f t="shared" si="54"/>
        <v/>
      </c>
      <c r="Q219" s="23" t="str">
        <f t="shared" si="55"/>
        <v/>
      </c>
      <c r="R219" s="16" t="str">
        <f t="shared" si="56"/>
        <v/>
      </c>
      <c r="S219" s="23" t="str">
        <f t="shared" si="57"/>
        <v/>
      </c>
      <c r="T219" s="16" t="str">
        <f t="shared" si="58"/>
        <v/>
      </c>
      <c r="U219" s="23" t="str">
        <f t="shared" si="59"/>
        <v/>
      </c>
      <c r="V219" s="16" t="str">
        <f t="shared" si="60"/>
        <v/>
      </c>
      <c r="W219" s="26" t="str">
        <f t="shared" si="61"/>
        <v/>
      </c>
      <c r="X219" s="25" t="str">
        <f t="shared" si="62"/>
        <v/>
      </c>
    </row>
    <row r="220" spans="3:24" x14ac:dyDescent="0.25">
      <c r="C220" s="57">
        <f t="shared" si="51"/>
        <v>1</v>
      </c>
      <c r="D220" s="13">
        <f>IF(C220=1,SUM(C$2:C220),0)</f>
        <v>135</v>
      </c>
      <c r="E220" s="13">
        <f t="shared" si="52"/>
        <v>219</v>
      </c>
      <c r="F220" s="48">
        <f t="shared" si="65"/>
        <v>44049</v>
      </c>
      <c r="G220" s="29" t="str">
        <f t="shared" si="64"/>
        <v>JOUR OUVRE</v>
      </c>
      <c r="I220" s="27">
        <f t="shared" si="63"/>
        <v>44168</v>
      </c>
      <c r="J220" s="13"/>
      <c r="K220" s="13"/>
      <c r="L220" s="13"/>
      <c r="M220" s="13"/>
      <c r="N220" s="29"/>
      <c r="O220" s="15" t="str">
        <f t="shared" si="53"/>
        <v/>
      </c>
      <c r="P220" s="16" t="str">
        <f t="shared" si="54"/>
        <v/>
      </c>
      <c r="Q220" s="23" t="str">
        <f t="shared" si="55"/>
        <v/>
      </c>
      <c r="R220" s="16" t="str">
        <f t="shared" si="56"/>
        <v/>
      </c>
      <c r="S220" s="23" t="str">
        <f t="shared" si="57"/>
        <v/>
      </c>
      <c r="T220" s="16" t="str">
        <f t="shared" si="58"/>
        <v/>
      </c>
      <c r="U220" s="23" t="str">
        <f t="shared" si="59"/>
        <v/>
      </c>
      <c r="V220" s="16" t="str">
        <f t="shared" si="60"/>
        <v/>
      </c>
      <c r="W220" s="26" t="str">
        <f t="shared" si="61"/>
        <v/>
      </c>
      <c r="X220" s="25" t="str">
        <f t="shared" si="62"/>
        <v/>
      </c>
    </row>
    <row r="221" spans="3:24" x14ac:dyDescent="0.25">
      <c r="C221" s="57">
        <f t="shared" si="51"/>
        <v>1</v>
      </c>
      <c r="D221" s="13">
        <f>IF(C221=1,SUM(C$2:C221),0)</f>
        <v>136</v>
      </c>
      <c r="E221" s="13">
        <f t="shared" si="52"/>
        <v>220</v>
      </c>
      <c r="F221" s="48">
        <f t="shared" si="65"/>
        <v>44050</v>
      </c>
      <c r="G221" s="29" t="str">
        <f t="shared" si="64"/>
        <v>JOUR OUVRE</v>
      </c>
      <c r="I221" s="27">
        <f t="shared" si="63"/>
        <v>44169</v>
      </c>
      <c r="J221" s="13"/>
      <c r="K221" s="13"/>
      <c r="L221" s="13"/>
      <c r="M221" s="13"/>
      <c r="N221" s="29"/>
      <c r="O221" s="15" t="str">
        <f t="shared" si="53"/>
        <v/>
      </c>
      <c r="P221" s="16" t="str">
        <f t="shared" si="54"/>
        <v/>
      </c>
      <c r="Q221" s="23" t="str">
        <f t="shared" si="55"/>
        <v/>
      </c>
      <c r="R221" s="16" t="str">
        <f t="shared" si="56"/>
        <v/>
      </c>
      <c r="S221" s="23" t="str">
        <f t="shared" si="57"/>
        <v/>
      </c>
      <c r="T221" s="16" t="str">
        <f t="shared" si="58"/>
        <v/>
      </c>
      <c r="U221" s="23" t="str">
        <f t="shared" si="59"/>
        <v/>
      </c>
      <c r="V221" s="16" t="str">
        <f t="shared" si="60"/>
        <v/>
      </c>
      <c r="W221" s="26" t="str">
        <f t="shared" si="61"/>
        <v/>
      </c>
      <c r="X221" s="25" t="str">
        <f t="shared" si="62"/>
        <v/>
      </c>
    </row>
    <row r="222" spans="3:24" x14ac:dyDescent="0.25">
      <c r="C222" s="57">
        <f t="shared" si="51"/>
        <v>0</v>
      </c>
      <c r="D222" s="13">
        <f>IF(C222=1,SUM(C$2:C222),0)</f>
        <v>0</v>
      </c>
      <c r="E222" s="13">
        <f t="shared" si="52"/>
        <v>221</v>
      </c>
      <c r="F222" s="48">
        <f t="shared" si="65"/>
        <v>44051</v>
      </c>
      <c r="G222" s="29" t="str">
        <f t="shared" si="64"/>
        <v>JOUR NON OUVRE</v>
      </c>
      <c r="I222" s="27">
        <f t="shared" si="63"/>
        <v>44172</v>
      </c>
      <c r="J222" s="13"/>
      <c r="K222" s="13"/>
      <c r="L222" s="13"/>
      <c r="M222" s="13"/>
      <c r="N222" s="29"/>
      <c r="O222" s="15" t="str">
        <f t="shared" si="53"/>
        <v/>
      </c>
      <c r="P222" s="16" t="str">
        <f t="shared" si="54"/>
        <v/>
      </c>
      <c r="Q222" s="23" t="str">
        <f t="shared" si="55"/>
        <v/>
      </c>
      <c r="R222" s="16" t="str">
        <f t="shared" si="56"/>
        <v/>
      </c>
      <c r="S222" s="23" t="str">
        <f t="shared" si="57"/>
        <v/>
      </c>
      <c r="T222" s="16" t="str">
        <f t="shared" si="58"/>
        <v/>
      </c>
      <c r="U222" s="23" t="str">
        <f t="shared" si="59"/>
        <v/>
      </c>
      <c r="V222" s="16" t="str">
        <f t="shared" si="60"/>
        <v/>
      </c>
      <c r="W222" s="26" t="str">
        <f t="shared" si="61"/>
        <v/>
      </c>
      <c r="X222" s="25" t="str">
        <f t="shared" si="62"/>
        <v/>
      </c>
    </row>
    <row r="223" spans="3:24" x14ac:dyDescent="0.25">
      <c r="C223" s="57">
        <f t="shared" si="51"/>
        <v>0</v>
      </c>
      <c r="D223" s="13">
        <f>IF(C223=1,SUM(C$2:C223),0)</f>
        <v>0</v>
      </c>
      <c r="E223" s="13">
        <f t="shared" si="52"/>
        <v>222</v>
      </c>
      <c r="F223" s="48">
        <f t="shared" si="65"/>
        <v>44052</v>
      </c>
      <c r="G223" s="29" t="str">
        <f t="shared" si="64"/>
        <v>JOUR NON OUVRE</v>
      </c>
      <c r="I223" s="27">
        <f t="shared" si="63"/>
        <v>44173</v>
      </c>
      <c r="J223" s="13"/>
      <c r="K223" s="13"/>
      <c r="L223" s="13"/>
      <c r="M223" s="13"/>
      <c r="N223" s="29"/>
      <c r="O223" s="15" t="str">
        <f t="shared" si="53"/>
        <v/>
      </c>
      <c r="P223" s="16" t="str">
        <f t="shared" si="54"/>
        <v/>
      </c>
      <c r="Q223" s="23" t="str">
        <f t="shared" si="55"/>
        <v/>
      </c>
      <c r="R223" s="16" t="str">
        <f t="shared" si="56"/>
        <v/>
      </c>
      <c r="S223" s="23" t="str">
        <f t="shared" si="57"/>
        <v/>
      </c>
      <c r="T223" s="16" t="str">
        <f t="shared" si="58"/>
        <v/>
      </c>
      <c r="U223" s="23" t="str">
        <f t="shared" si="59"/>
        <v/>
      </c>
      <c r="V223" s="16" t="str">
        <f t="shared" si="60"/>
        <v/>
      </c>
      <c r="W223" s="26" t="str">
        <f t="shared" si="61"/>
        <v/>
      </c>
      <c r="X223" s="25" t="str">
        <f t="shared" si="62"/>
        <v/>
      </c>
    </row>
    <row r="224" spans="3:24" x14ac:dyDescent="0.25">
      <c r="C224" s="57">
        <f t="shared" si="51"/>
        <v>1</v>
      </c>
      <c r="D224" s="13">
        <f>IF(C224=1,SUM(C$2:C224),0)</f>
        <v>137</v>
      </c>
      <c r="E224" s="13">
        <f t="shared" si="52"/>
        <v>223</v>
      </c>
      <c r="F224" s="48">
        <f t="shared" si="65"/>
        <v>44053</v>
      </c>
      <c r="G224" s="29" t="str">
        <f t="shared" si="64"/>
        <v>JOUR OUVRE</v>
      </c>
      <c r="I224" s="27">
        <f t="shared" si="63"/>
        <v>44174</v>
      </c>
      <c r="J224" s="13"/>
      <c r="K224" s="13"/>
      <c r="L224" s="13"/>
      <c r="M224" s="13"/>
      <c r="N224" s="29"/>
      <c r="O224" s="15" t="str">
        <f t="shared" si="53"/>
        <v/>
      </c>
      <c r="P224" s="16" t="str">
        <f t="shared" si="54"/>
        <v/>
      </c>
      <c r="Q224" s="23" t="str">
        <f t="shared" si="55"/>
        <v/>
      </c>
      <c r="R224" s="16" t="str">
        <f t="shared" si="56"/>
        <v/>
      </c>
      <c r="S224" s="23" t="str">
        <f t="shared" si="57"/>
        <v/>
      </c>
      <c r="T224" s="16" t="str">
        <f t="shared" si="58"/>
        <v/>
      </c>
      <c r="U224" s="23" t="str">
        <f t="shared" si="59"/>
        <v/>
      </c>
      <c r="V224" s="16" t="str">
        <f t="shared" si="60"/>
        <v/>
      </c>
      <c r="W224" s="26" t="str">
        <f t="shared" si="61"/>
        <v/>
      </c>
      <c r="X224" s="25" t="str">
        <f t="shared" si="62"/>
        <v/>
      </c>
    </row>
    <row r="225" spans="3:24" x14ac:dyDescent="0.25">
      <c r="C225" s="57">
        <f t="shared" si="51"/>
        <v>1</v>
      </c>
      <c r="D225" s="13">
        <f>IF(C225=1,SUM(C$2:C225),0)</f>
        <v>138</v>
      </c>
      <c r="E225" s="13">
        <f t="shared" si="52"/>
        <v>224</v>
      </c>
      <c r="F225" s="48">
        <f t="shared" si="65"/>
        <v>44054</v>
      </c>
      <c r="G225" s="29" t="str">
        <f t="shared" si="64"/>
        <v>JOUR OUVRE</v>
      </c>
      <c r="I225" s="27">
        <f t="shared" si="63"/>
        <v>44175</v>
      </c>
      <c r="J225" s="13"/>
      <c r="K225" s="13"/>
      <c r="L225" s="13"/>
      <c r="M225" s="13"/>
      <c r="N225" s="29"/>
      <c r="O225" s="15" t="str">
        <f t="shared" si="53"/>
        <v/>
      </c>
      <c r="P225" s="16" t="str">
        <f t="shared" si="54"/>
        <v/>
      </c>
      <c r="Q225" s="23" t="str">
        <f t="shared" si="55"/>
        <v/>
      </c>
      <c r="R225" s="16" t="str">
        <f t="shared" si="56"/>
        <v/>
      </c>
      <c r="S225" s="23" t="str">
        <f t="shared" si="57"/>
        <v/>
      </c>
      <c r="T225" s="16" t="str">
        <f t="shared" si="58"/>
        <v/>
      </c>
      <c r="U225" s="23" t="str">
        <f t="shared" si="59"/>
        <v/>
      </c>
      <c r="V225" s="16" t="str">
        <f t="shared" si="60"/>
        <v/>
      </c>
      <c r="W225" s="26" t="str">
        <f t="shared" si="61"/>
        <v/>
      </c>
      <c r="X225" s="25" t="str">
        <f t="shared" si="62"/>
        <v/>
      </c>
    </row>
    <row r="226" spans="3:24" x14ac:dyDescent="0.25">
      <c r="C226" s="57">
        <f t="shared" si="51"/>
        <v>1</v>
      </c>
      <c r="D226" s="13">
        <f>IF(C226=1,SUM(C$2:C226),0)</f>
        <v>139</v>
      </c>
      <c r="E226" s="13">
        <f t="shared" si="52"/>
        <v>225</v>
      </c>
      <c r="F226" s="48">
        <f t="shared" si="65"/>
        <v>44055</v>
      </c>
      <c r="G226" s="29" t="str">
        <f t="shared" si="64"/>
        <v>JOUR OUVRE</v>
      </c>
      <c r="I226" s="27">
        <f t="shared" si="63"/>
        <v>44176</v>
      </c>
      <c r="J226" s="13"/>
      <c r="K226" s="13"/>
      <c r="L226" s="13"/>
      <c r="M226" s="13"/>
      <c r="N226" s="29"/>
      <c r="O226" s="15" t="str">
        <f t="shared" si="53"/>
        <v/>
      </c>
      <c r="P226" s="16" t="str">
        <f t="shared" si="54"/>
        <v/>
      </c>
      <c r="Q226" s="23" t="str">
        <f t="shared" si="55"/>
        <v/>
      </c>
      <c r="R226" s="16" t="str">
        <f t="shared" si="56"/>
        <v/>
      </c>
      <c r="S226" s="23" t="str">
        <f t="shared" si="57"/>
        <v/>
      </c>
      <c r="T226" s="16" t="str">
        <f t="shared" si="58"/>
        <v/>
      </c>
      <c r="U226" s="23" t="str">
        <f t="shared" si="59"/>
        <v/>
      </c>
      <c r="V226" s="16" t="str">
        <f t="shared" si="60"/>
        <v/>
      </c>
      <c r="W226" s="26" t="str">
        <f t="shared" si="61"/>
        <v/>
      </c>
      <c r="X226" s="25" t="str">
        <f t="shared" si="62"/>
        <v/>
      </c>
    </row>
    <row r="227" spans="3:24" x14ac:dyDescent="0.25">
      <c r="C227" s="57">
        <f t="shared" si="51"/>
        <v>1</v>
      </c>
      <c r="D227" s="13">
        <f>IF(C227=1,SUM(C$2:C227),0)</f>
        <v>140</v>
      </c>
      <c r="E227" s="13">
        <f t="shared" si="52"/>
        <v>226</v>
      </c>
      <c r="F227" s="48">
        <f t="shared" si="65"/>
        <v>44056</v>
      </c>
      <c r="G227" s="29" t="str">
        <f t="shared" si="64"/>
        <v>JOUR OUVRE</v>
      </c>
      <c r="I227" s="27">
        <f t="shared" si="63"/>
        <v>44179</v>
      </c>
      <c r="J227" s="13"/>
      <c r="K227" s="13"/>
      <c r="L227" s="13"/>
      <c r="M227" s="13"/>
      <c r="N227" s="29"/>
      <c r="O227" s="15" t="str">
        <f t="shared" si="53"/>
        <v/>
      </c>
      <c r="P227" s="16" t="str">
        <f t="shared" si="54"/>
        <v/>
      </c>
      <c r="Q227" s="23" t="str">
        <f t="shared" si="55"/>
        <v/>
      </c>
      <c r="R227" s="16" t="str">
        <f t="shared" si="56"/>
        <v/>
      </c>
      <c r="S227" s="23" t="str">
        <f t="shared" si="57"/>
        <v/>
      </c>
      <c r="T227" s="16" t="str">
        <f t="shared" si="58"/>
        <v/>
      </c>
      <c r="U227" s="23" t="str">
        <f t="shared" si="59"/>
        <v/>
      </c>
      <c r="V227" s="16" t="str">
        <f t="shared" si="60"/>
        <v/>
      </c>
      <c r="W227" s="26" t="str">
        <f t="shared" si="61"/>
        <v/>
      </c>
      <c r="X227" s="25" t="str">
        <f t="shared" si="62"/>
        <v/>
      </c>
    </row>
    <row r="228" spans="3:24" x14ac:dyDescent="0.25">
      <c r="C228" s="57">
        <f t="shared" ref="C228:C291" si="66">IF(G228="JOUR OUVRE",1,0)</f>
        <v>1</v>
      </c>
      <c r="D228" s="13">
        <f>IF(C228=1,SUM(C$2:C228),0)</f>
        <v>141</v>
      </c>
      <c r="E228" s="13">
        <f t="shared" ref="E228:E256" si="67">IF(E227="","",IF(E227+1&lt;=MAX(D$2:D$367),E227+1,""))</f>
        <v>227</v>
      </c>
      <c r="F228" s="48">
        <f t="shared" si="65"/>
        <v>44057</v>
      </c>
      <c r="G228" s="29" t="str">
        <f t="shared" si="64"/>
        <v>JOUR OUVRE</v>
      </c>
      <c r="I228" s="27">
        <f t="shared" si="63"/>
        <v>44180</v>
      </c>
      <c r="J228" s="13"/>
      <c r="K228" s="13"/>
      <c r="L228" s="13"/>
      <c r="M228" s="13"/>
      <c r="N228" s="29"/>
      <c r="O228" s="15" t="str">
        <f t="shared" si="53"/>
        <v/>
      </c>
      <c r="P228" s="16" t="str">
        <f t="shared" si="54"/>
        <v/>
      </c>
      <c r="Q228" s="23" t="str">
        <f t="shared" si="55"/>
        <v/>
      </c>
      <c r="R228" s="16" t="str">
        <f t="shared" si="56"/>
        <v/>
      </c>
      <c r="S228" s="23" t="str">
        <f t="shared" si="57"/>
        <v/>
      </c>
      <c r="T228" s="16" t="str">
        <f t="shared" si="58"/>
        <v/>
      </c>
      <c r="U228" s="23" t="str">
        <f t="shared" si="59"/>
        <v/>
      </c>
      <c r="V228" s="16" t="str">
        <f t="shared" si="60"/>
        <v/>
      </c>
      <c r="W228" s="26" t="str">
        <f t="shared" si="61"/>
        <v/>
      </c>
      <c r="X228" s="25" t="str">
        <f t="shared" si="62"/>
        <v/>
      </c>
    </row>
    <row r="229" spans="3:24" x14ac:dyDescent="0.25">
      <c r="C229" s="57">
        <f t="shared" si="66"/>
        <v>0</v>
      </c>
      <c r="D229" s="13">
        <f>IF(C229=1,SUM(C$2:C229),0)</f>
        <v>0</v>
      </c>
      <c r="E229" s="13">
        <f t="shared" si="67"/>
        <v>228</v>
      </c>
      <c r="F229" s="48">
        <f t="shared" si="65"/>
        <v>44058</v>
      </c>
      <c r="G229" s="29" t="str">
        <f t="shared" si="64"/>
        <v>JOUR NON OUVRE</v>
      </c>
      <c r="I229" s="27">
        <f t="shared" si="63"/>
        <v>44181</v>
      </c>
      <c r="J229" s="13"/>
      <c r="K229" s="13"/>
      <c r="L229" s="13"/>
      <c r="M229" s="13"/>
      <c r="N229" s="29"/>
      <c r="O229" s="15" t="str">
        <f t="shared" si="53"/>
        <v/>
      </c>
      <c r="P229" s="16" t="str">
        <f t="shared" si="54"/>
        <v/>
      </c>
      <c r="Q229" s="23" t="str">
        <f t="shared" si="55"/>
        <v/>
      </c>
      <c r="R229" s="16" t="str">
        <f t="shared" si="56"/>
        <v/>
      </c>
      <c r="S229" s="23" t="str">
        <f t="shared" si="57"/>
        <v/>
      </c>
      <c r="T229" s="16" t="str">
        <f t="shared" si="58"/>
        <v/>
      </c>
      <c r="U229" s="23" t="str">
        <f t="shared" si="59"/>
        <v/>
      </c>
      <c r="V229" s="16" t="str">
        <f t="shared" si="60"/>
        <v/>
      </c>
      <c r="W229" s="26" t="str">
        <f t="shared" si="61"/>
        <v/>
      </c>
      <c r="X229" s="25" t="str">
        <f t="shared" si="62"/>
        <v/>
      </c>
    </row>
    <row r="230" spans="3:24" x14ac:dyDescent="0.25">
      <c r="C230" s="57">
        <f t="shared" si="66"/>
        <v>0</v>
      </c>
      <c r="D230" s="13">
        <f>IF(C230=1,SUM(C$2:C230),0)</f>
        <v>0</v>
      </c>
      <c r="E230" s="13">
        <f t="shared" si="67"/>
        <v>229</v>
      </c>
      <c r="F230" s="48">
        <f t="shared" si="65"/>
        <v>44059</v>
      </c>
      <c r="G230" s="29" t="str">
        <f t="shared" si="64"/>
        <v>JOUR NON OUVRE</v>
      </c>
      <c r="I230" s="27">
        <f t="shared" si="63"/>
        <v>44182</v>
      </c>
      <c r="J230" s="13"/>
      <c r="K230" s="13"/>
      <c r="L230" s="13"/>
      <c r="M230" s="13"/>
      <c r="N230" s="29"/>
      <c r="O230" s="15" t="str">
        <f t="shared" si="53"/>
        <v/>
      </c>
      <c r="P230" s="16" t="str">
        <f t="shared" si="54"/>
        <v/>
      </c>
      <c r="Q230" s="23" t="str">
        <f t="shared" si="55"/>
        <v/>
      </c>
      <c r="R230" s="16" t="str">
        <f t="shared" si="56"/>
        <v/>
      </c>
      <c r="S230" s="23" t="str">
        <f t="shared" si="57"/>
        <v/>
      </c>
      <c r="T230" s="16" t="str">
        <f t="shared" si="58"/>
        <v/>
      </c>
      <c r="U230" s="23" t="str">
        <f t="shared" si="59"/>
        <v/>
      </c>
      <c r="V230" s="16" t="str">
        <f t="shared" si="60"/>
        <v/>
      </c>
      <c r="W230" s="26" t="str">
        <f t="shared" si="61"/>
        <v/>
      </c>
      <c r="X230" s="25" t="str">
        <f t="shared" si="62"/>
        <v/>
      </c>
    </row>
    <row r="231" spans="3:24" x14ac:dyDescent="0.25">
      <c r="C231" s="57">
        <f t="shared" si="66"/>
        <v>1</v>
      </c>
      <c r="D231" s="13">
        <f>IF(C231=1,SUM(C$2:C231),0)</f>
        <v>142</v>
      </c>
      <c r="E231" s="13">
        <f t="shared" si="67"/>
        <v>230</v>
      </c>
      <c r="F231" s="48">
        <f t="shared" si="65"/>
        <v>44060</v>
      </c>
      <c r="G231" s="29" t="str">
        <f t="shared" si="64"/>
        <v>JOUR OUVRE</v>
      </c>
      <c r="I231" s="27">
        <f t="shared" si="63"/>
        <v>44183</v>
      </c>
      <c r="J231" s="13"/>
      <c r="K231" s="13"/>
      <c r="L231" s="13"/>
      <c r="M231" s="13"/>
      <c r="N231" s="29"/>
      <c r="O231" s="15" t="str">
        <f t="shared" si="53"/>
        <v/>
      </c>
      <c r="P231" s="16" t="str">
        <f t="shared" si="54"/>
        <v/>
      </c>
      <c r="Q231" s="23" t="str">
        <f t="shared" si="55"/>
        <v/>
      </c>
      <c r="R231" s="16" t="str">
        <f t="shared" si="56"/>
        <v/>
      </c>
      <c r="S231" s="23" t="str">
        <f t="shared" si="57"/>
        <v/>
      </c>
      <c r="T231" s="16" t="str">
        <f t="shared" si="58"/>
        <v/>
      </c>
      <c r="U231" s="23" t="str">
        <f t="shared" si="59"/>
        <v/>
      </c>
      <c r="V231" s="16" t="str">
        <f t="shared" si="60"/>
        <v/>
      </c>
      <c r="W231" s="26" t="str">
        <f t="shared" si="61"/>
        <v/>
      </c>
      <c r="X231" s="25" t="str">
        <f t="shared" si="62"/>
        <v/>
      </c>
    </row>
    <row r="232" spans="3:24" x14ac:dyDescent="0.25">
      <c r="C232" s="57">
        <f t="shared" si="66"/>
        <v>1</v>
      </c>
      <c r="D232" s="13">
        <f>IF(C232=1,SUM(C$2:C232),0)</f>
        <v>143</v>
      </c>
      <c r="E232" s="13">
        <f t="shared" si="67"/>
        <v>231</v>
      </c>
      <c r="F232" s="48">
        <f t="shared" si="65"/>
        <v>44061</v>
      </c>
      <c r="G232" s="29" t="str">
        <f t="shared" si="64"/>
        <v>JOUR OUVRE</v>
      </c>
      <c r="I232" s="27">
        <f t="shared" si="63"/>
        <v>44186</v>
      </c>
      <c r="J232" s="13"/>
      <c r="K232" s="13"/>
      <c r="L232" s="13"/>
      <c r="M232" s="13"/>
      <c r="N232" s="29"/>
      <c r="O232" s="15" t="str">
        <f t="shared" ref="O232:O295" si="68">IFERROR(IF(OR(I232="",J232="",K232="",L232="",M232=""),"",M232-J232),0)</f>
        <v/>
      </c>
      <c r="P232" s="16" t="str">
        <f t="shared" ref="P232:P295" si="69">IF(O232="","",O232*24)</f>
        <v/>
      </c>
      <c r="Q232" s="23" t="str">
        <f t="shared" ref="Q232:Q295" si="70">IF(O232="","",L232-K232)</f>
        <v/>
      </c>
      <c r="R232" s="16" t="str">
        <f t="shared" ref="R232:R295" si="71">IF(O232="","",Q232*24)</f>
        <v/>
      </c>
      <c r="S232" s="23" t="str">
        <f t="shared" ref="S232:S295" si="72">IF(Q232&lt;AB$1,AB$1,Q232)</f>
        <v/>
      </c>
      <c r="T232" s="16" t="str">
        <f t="shared" ref="T232:T295" si="73">IF(R232&lt;AC$1,AC$1,R232)</f>
        <v/>
      </c>
      <c r="U232" s="23" t="str">
        <f t="shared" ref="U232:U295" si="74">IF(O232="","",O232-S232)</f>
        <v/>
      </c>
      <c r="V232" s="16" t="str">
        <f t="shared" ref="V232:V295" si="75">IF(O232="","",P232-T232)</f>
        <v/>
      </c>
      <c r="W232" s="26" t="str">
        <f t="shared" ref="W232:W295" si="76">IF(O232="","",IF(U232&gt;AB$2,U232-AB$2,0))</f>
        <v/>
      </c>
      <c r="X232" s="25" t="str">
        <f t="shared" ref="X232:X295" si="77">IF(W232="","",W232*24)</f>
        <v/>
      </c>
    </row>
    <row r="233" spans="3:24" x14ac:dyDescent="0.25">
      <c r="C233" s="57">
        <f t="shared" si="66"/>
        <v>1</v>
      </c>
      <c r="D233" s="13">
        <f>IF(C233=1,SUM(C$2:C233),0)</f>
        <v>144</v>
      </c>
      <c r="E233" s="13">
        <f t="shared" si="67"/>
        <v>232</v>
      </c>
      <c r="F233" s="48">
        <f t="shared" si="65"/>
        <v>44062</v>
      </c>
      <c r="G233" s="29" t="str">
        <f t="shared" si="64"/>
        <v>JOUR OUVRE</v>
      </c>
      <c r="I233" s="27">
        <f t="shared" si="63"/>
        <v>44187</v>
      </c>
      <c r="J233" s="13"/>
      <c r="K233" s="13"/>
      <c r="L233" s="13"/>
      <c r="M233" s="13"/>
      <c r="N233" s="29"/>
      <c r="O233" s="15" t="str">
        <f t="shared" si="68"/>
        <v/>
      </c>
      <c r="P233" s="16" t="str">
        <f t="shared" si="69"/>
        <v/>
      </c>
      <c r="Q233" s="23" t="str">
        <f t="shared" si="70"/>
        <v/>
      </c>
      <c r="R233" s="16" t="str">
        <f t="shared" si="71"/>
        <v/>
      </c>
      <c r="S233" s="23" t="str">
        <f t="shared" si="72"/>
        <v/>
      </c>
      <c r="T233" s="16" t="str">
        <f t="shared" si="73"/>
        <v/>
      </c>
      <c r="U233" s="23" t="str">
        <f t="shared" si="74"/>
        <v/>
      </c>
      <c r="V233" s="16" t="str">
        <f t="shared" si="75"/>
        <v/>
      </c>
      <c r="W233" s="26" t="str">
        <f t="shared" si="76"/>
        <v/>
      </c>
      <c r="X233" s="25" t="str">
        <f t="shared" si="77"/>
        <v/>
      </c>
    </row>
    <row r="234" spans="3:24" x14ac:dyDescent="0.25">
      <c r="C234" s="57">
        <f t="shared" si="66"/>
        <v>1</v>
      </c>
      <c r="D234" s="13">
        <f>IF(C234=1,SUM(C$2:C234),0)</f>
        <v>145</v>
      </c>
      <c r="E234" s="13">
        <f t="shared" si="67"/>
        <v>233</v>
      </c>
      <c r="F234" s="48">
        <f t="shared" si="65"/>
        <v>44063</v>
      </c>
      <c r="G234" s="29" t="str">
        <f t="shared" si="64"/>
        <v>JOUR OUVRE</v>
      </c>
      <c r="I234" s="27">
        <f t="shared" si="63"/>
        <v>44188</v>
      </c>
      <c r="J234" s="13"/>
      <c r="K234" s="13"/>
      <c r="L234" s="13"/>
      <c r="M234" s="13"/>
      <c r="N234" s="29"/>
      <c r="O234" s="15" t="str">
        <f t="shared" si="68"/>
        <v/>
      </c>
      <c r="P234" s="16" t="str">
        <f t="shared" si="69"/>
        <v/>
      </c>
      <c r="Q234" s="23" t="str">
        <f t="shared" si="70"/>
        <v/>
      </c>
      <c r="R234" s="16" t="str">
        <f t="shared" si="71"/>
        <v/>
      </c>
      <c r="S234" s="23" t="str">
        <f t="shared" si="72"/>
        <v/>
      </c>
      <c r="T234" s="16" t="str">
        <f t="shared" si="73"/>
        <v/>
      </c>
      <c r="U234" s="23" t="str">
        <f t="shared" si="74"/>
        <v/>
      </c>
      <c r="V234" s="16" t="str">
        <f t="shared" si="75"/>
        <v/>
      </c>
      <c r="W234" s="26" t="str">
        <f t="shared" si="76"/>
        <v/>
      </c>
      <c r="X234" s="25" t="str">
        <f t="shared" si="77"/>
        <v/>
      </c>
    </row>
    <row r="235" spans="3:24" x14ac:dyDescent="0.25">
      <c r="C235" s="57">
        <f t="shared" si="66"/>
        <v>1</v>
      </c>
      <c r="D235" s="13">
        <f>IF(C235=1,SUM(C$2:C235),0)</f>
        <v>146</v>
      </c>
      <c r="E235" s="13">
        <f t="shared" si="67"/>
        <v>234</v>
      </c>
      <c r="F235" s="48">
        <f t="shared" si="65"/>
        <v>44064</v>
      </c>
      <c r="G235" s="29" t="str">
        <f t="shared" si="64"/>
        <v>JOUR OUVRE</v>
      </c>
      <c r="I235" s="27">
        <f t="shared" si="63"/>
        <v>44189</v>
      </c>
      <c r="J235" s="13"/>
      <c r="K235" s="13"/>
      <c r="L235" s="13"/>
      <c r="M235" s="13"/>
      <c r="N235" s="29"/>
      <c r="O235" s="15" t="str">
        <f t="shared" si="68"/>
        <v/>
      </c>
      <c r="P235" s="16" t="str">
        <f t="shared" si="69"/>
        <v/>
      </c>
      <c r="Q235" s="23" t="str">
        <f t="shared" si="70"/>
        <v/>
      </c>
      <c r="R235" s="16" t="str">
        <f t="shared" si="71"/>
        <v/>
      </c>
      <c r="S235" s="23" t="str">
        <f t="shared" si="72"/>
        <v/>
      </c>
      <c r="T235" s="16" t="str">
        <f t="shared" si="73"/>
        <v/>
      </c>
      <c r="U235" s="23" t="str">
        <f t="shared" si="74"/>
        <v/>
      </c>
      <c r="V235" s="16" t="str">
        <f t="shared" si="75"/>
        <v/>
      </c>
      <c r="W235" s="26" t="str">
        <f t="shared" si="76"/>
        <v/>
      </c>
      <c r="X235" s="25" t="str">
        <f t="shared" si="77"/>
        <v/>
      </c>
    </row>
    <row r="236" spans="3:24" x14ac:dyDescent="0.25">
      <c r="C236" s="57">
        <f t="shared" si="66"/>
        <v>0</v>
      </c>
      <c r="D236" s="13">
        <f>IF(C236=1,SUM(C$2:C236),0)</f>
        <v>0</v>
      </c>
      <c r="E236" s="13">
        <f t="shared" si="67"/>
        <v>235</v>
      </c>
      <c r="F236" s="48">
        <f t="shared" si="65"/>
        <v>44065</v>
      </c>
      <c r="G236" s="29" t="str">
        <f t="shared" si="64"/>
        <v>JOUR NON OUVRE</v>
      </c>
      <c r="I236" s="27">
        <f t="shared" ref="I236:I299" si="78">IF(E236="","",VLOOKUP(E236,D236:F584,3,FALSE))</f>
        <v>44193</v>
      </c>
      <c r="J236" s="13"/>
      <c r="K236" s="13"/>
      <c r="L236" s="13"/>
      <c r="M236" s="13"/>
      <c r="N236" s="29"/>
      <c r="O236" s="15" t="str">
        <f t="shared" si="68"/>
        <v/>
      </c>
      <c r="P236" s="16" t="str">
        <f t="shared" si="69"/>
        <v/>
      </c>
      <c r="Q236" s="23" t="str">
        <f t="shared" si="70"/>
        <v/>
      </c>
      <c r="R236" s="16" t="str">
        <f t="shared" si="71"/>
        <v/>
      </c>
      <c r="S236" s="23" t="str">
        <f t="shared" si="72"/>
        <v/>
      </c>
      <c r="T236" s="16" t="str">
        <f t="shared" si="73"/>
        <v/>
      </c>
      <c r="U236" s="23" t="str">
        <f t="shared" si="74"/>
        <v/>
      </c>
      <c r="V236" s="16" t="str">
        <f t="shared" si="75"/>
        <v/>
      </c>
      <c r="W236" s="26" t="str">
        <f t="shared" si="76"/>
        <v/>
      </c>
      <c r="X236" s="25" t="str">
        <f t="shared" si="77"/>
        <v/>
      </c>
    </row>
    <row r="237" spans="3:24" x14ac:dyDescent="0.25">
      <c r="C237" s="57">
        <f t="shared" si="66"/>
        <v>0</v>
      </c>
      <c r="D237" s="13">
        <f>IF(C237=1,SUM(C$2:C237),0)</f>
        <v>0</v>
      </c>
      <c r="E237" s="13">
        <f t="shared" si="67"/>
        <v>236</v>
      </c>
      <c r="F237" s="48">
        <f t="shared" si="65"/>
        <v>44066</v>
      </c>
      <c r="G237" s="29" t="str">
        <f t="shared" si="64"/>
        <v>JOUR NON OUVRE</v>
      </c>
      <c r="I237" s="27">
        <f t="shared" si="78"/>
        <v>44194</v>
      </c>
      <c r="J237" s="13"/>
      <c r="K237" s="13"/>
      <c r="L237" s="13"/>
      <c r="M237" s="13"/>
      <c r="N237" s="29"/>
      <c r="O237" s="15" t="str">
        <f t="shared" si="68"/>
        <v/>
      </c>
      <c r="P237" s="16" t="str">
        <f t="shared" si="69"/>
        <v/>
      </c>
      <c r="Q237" s="23" t="str">
        <f t="shared" si="70"/>
        <v/>
      </c>
      <c r="R237" s="16" t="str">
        <f t="shared" si="71"/>
        <v/>
      </c>
      <c r="S237" s="23" t="str">
        <f t="shared" si="72"/>
        <v/>
      </c>
      <c r="T237" s="16" t="str">
        <f t="shared" si="73"/>
        <v/>
      </c>
      <c r="U237" s="23" t="str">
        <f t="shared" si="74"/>
        <v/>
      </c>
      <c r="V237" s="16" t="str">
        <f t="shared" si="75"/>
        <v/>
      </c>
      <c r="W237" s="26" t="str">
        <f t="shared" si="76"/>
        <v/>
      </c>
      <c r="X237" s="25" t="str">
        <f t="shared" si="77"/>
        <v/>
      </c>
    </row>
    <row r="238" spans="3:24" x14ac:dyDescent="0.25">
      <c r="C238" s="57">
        <f t="shared" si="66"/>
        <v>1</v>
      </c>
      <c r="D238" s="13">
        <f>IF(C238=1,SUM(C$2:C238),0)</f>
        <v>147</v>
      </c>
      <c r="E238" s="13">
        <f t="shared" si="67"/>
        <v>237</v>
      </c>
      <c r="F238" s="48">
        <f t="shared" si="65"/>
        <v>44067</v>
      </c>
      <c r="G238" s="29" t="str">
        <f t="shared" si="64"/>
        <v>JOUR OUVRE</v>
      </c>
      <c r="I238" s="27">
        <f t="shared" si="78"/>
        <v>44195</v>
      </c>
      <c r="J238" s="13"/>
      <c r="K238" s="13"/>
      <c r="L238" s="13"/>
      <c r="M238" s="13"/>
      <c r="N238" s="29"/>
      <c r="O238" s="15" t="str">
        <f t="shared" si="68"/>
        <v/>
      </c>
      <c r="P238" s="16" t="str">
        <f t="shared" si="69"/>
        <v/>
      </c>
      <c r="Q238" s="23" t="str">
        <f t="shared" si="70"/>
        <v/>
      </c>
      <c r="R238" s="16" t="str">
        <f t="shared" si="71"/>
        <v/>
      </c>
      <c r="S238" s="23" t="str">
        <f t="shared" si="72"/>
        <v/>
      </c>
      <c r="T238" s="16" t="str">
        <f t="shared" si="73"/>
        <v/>
      </c>
      <c r="U238" s="23" t="str">
        <f t="shared" si="74"/>
        <v/>
      </c>
      <c r="V238" s="16" t="str">
        <f t="shared" si="75"/>
        <v/>
      </c>
      <c r="W238" s="26" t="str">
        <f t="shared" si="76"/>
        <v/>
      </c>
      <c r="X238" s="25" t="str">
        <f t="shared" si="77"/>
        <v/>
      </c>
    </row>
    <row r="239" spans="3:24" x14ac:dyDescent="0.25">
      <c r="C239" s="57">
        <f t="shared" si="66"/>
        <v>1</v>
      </c>
      <c r="D239" s="13">
        <f>IF(C239=1,SUM(C$2:C239),0)</f>
        <v>148</v>
      </c>
      <c r="E239" s="13">
        <f t="shared" si="67"/>
        <v>238</v>
      </c>
      <c r="F239" s="48">
        <f t="shared" si="65"/>
        <v>44068</v>
      </c>
      <c r="G239" s="29" t="str">
        <f t="shared" si="64"/>
        <v>JOUR OUVRE</v>
      </c>
      <c r="I239" s="27">
        <f t="shared" si="78"/>
        <v>44196</v>
      </c>
      <c r="J239" s="13"/>
      <c r="K239" s="13"/>
      <c r="L239" s="13"/>
      <c r="M239" s="13"/>
      <c r="N239" s="29"/>
      <c r="O239" s="15" t="str">
        <f t="shared" si="68"/>
        <v/>
      </c>
      <c r="P239" s="16" t="str">
        <f t="shared" si="69"/>
        <v/>
      </c>
      <c r="Q239" s="23" t="str">
        <f t="shared" si="70"/>
        <v/>
      </c>
      <c r="R239" s="16" t="str">
        <f t="shared" si="71"/>
        <v/>
      </c>
      <c r="S239" s="23" t="str">
        <f t="shared" si="72"/>
        <v/>
      </c>
      <c r="T239" s="16" t="str">
        <f t="shared" si="73"/>
        <v/>
      </c>
      <c r="U239" s="23" t="str">
        <f t="shared" si="74"/>
        <v/>
      </c>
      <c r="V239" s="16" t="str">
        <f t="shared" si="75"/>
        <v/>
      </c>
      <c r="W239" s="26" t="str">
        <f t="shared" si="76"/>
        <v/>
      </c>
      <c r="X239" s="25" t="str">
        <f t="shared" si="77"/>
        <v/>
      </c>
    </row>
    <row r="240" spans="3:24" x14ac:dyDescent="0.25">
      <c r="C240" s="57">
        <f t="shared" si="66"/>
        <v>1</v>
      </c>
      <c r="D240" s="13">
        <f>IF(C240=1,SUM(C$2:C240),0)</f>
        <v>149</v>
      </c>
      <c r="E240" s="13" t="str">
        <f t="shared" si="67"/>
        <v/>
      </c>
      <c r="F240" s="48">
        <f t="shared" si="65"/>
        <v>44069</v>
      </c>
      <c r="G240" s="29" t="str">
        <f t="shared" si="64"/>
        <v>JOUR OUVRE</v>
      </c>
      <c r="I240" s="27" t="str">
        <f t="shared" si="78"/>
        <v/>
      </c>
      <c r="J240" s="13"/>
      <c r="K240" s="13"/>
      <c r="L240" s="13"/>
      <c r="M240" s="13"/>
      <c r="N240" s="29"/>
      <c r="O240" s="15" t="str">
        <f t="shared" si="68"/>
        <v/>
      </c>
      <c r="P240" s="16" t="str">
        <f t="shared" si="69"/>
        <v/>
      </c>
      <c r="Q240" s="23" t="str">
        <f t="shared" si="70"/>
        <v/>
      </c>
      <c r="R240" s="16" t="str">
        <f t="shared" si="71"/>
        <v/>
      </c>
      <c r="S240" s="23" t="str">
        <f t="shared" si="72"/>
        <v/>
      </c>
      <c r="T240" s="16" t="str">
        <f t="shared" si="73"/>
        <v/>
      </c>
      <c r="U240" s="23" t="str">
        <f t="shared" si="74"/>
        <v/>
      </c>
      <c r="V240" s="16" t="str">
        <f t="shared" si="75"/>
        <v/>
      </c>
      <c r="W240" s="26" t="str">
        <f t="shared" si="76"/>
        <v/>
      </c>
      <c r="X240" s="25" t="str">
        <f t="shared" si="77"/>
        <v/>
      </c>
    </row>
    <row r="241" spans="3:24" x14ac:dyDescent="0.25">
      <c r="C241" s="57">
        <f t="shared" si="66"/>
        <v>1</v>
      </c>
      <c r="D241" s="13">
        <f>IF(C241=1,SUM(C$2:C241),0)</f>
        <v>150</v>
      </c>
      <c r="E241" s="13" t="str">
        <f t="shared" si="67"/>
        <v/>
      </c>
      <c r="F241" s="48">
        <f t="shared" si="65"/>
        <v>44070</v>
      </c>
      <c r="G241" s="29" t="str">
        <f t="shared" si="64"/>
        <v>JOUR OUVRE</v>
      </c>
      <c r="I241" s="27" t="str">
        <f t="shared" si="78"/>
        <v/>
      </c>
      <c r="J241" s="13"/>
      <c r="K241" s="13"/>
      <c r="L241" s="13"/>
      <c r="M241" s="13"/>
      <c r="N241" s="29"/>
      <c r="O241" s="15" t="str">
        <f t="shared" si="68"/>
        <v/>
      </c>
      <c r="P241" s="16" t="str">
        <f t="shared" si="69"/>
        <v/>
      </c>
      <c r="Q241" s="23" t="str">
        <f t="shared" si="70"/>
        <v/>
      </c>
      <c r="R241" s="16" t="str">
        <f t="shared" si="71"/>
        <v/>
      </c>
      <c r="S241" s="23" t="str">
        <f t="shared" si="72"/>
        <v/>
      </c>
      <c r="T241" s="16" t="str">
        <f t="shared" si="73"/>
        <v/>
      </c>
      <c r="U241" s="23" t="str">
        <f t="shared" si="74"/>
        <v/>
      </c>
      <c r="V241" s="16" t="str">
        <f t="shared" si="75"/>
        <v/>
      </c>
      <c r="W241" s="26" t="str">
        <f t="shared" si="76"/>
        <v/>
      </c>
      <c r="X241" s="25" t="str">
        <f t="shared" si="77"/>
        <v/>
      </c>
    </row>
    <row r="242" spans="3:24" x14ac:dyDescent="0.25">
      <c r="C242" s="57">
        <f t="shared" si="66"/>
        <v>1</v>
      </c>
      <c r="D242" s="13">
        <f>IF(C242=1,SUM(C$2:C242),0)</f>
        <v>151</v>
      </c>
      <c r="E242" s="13" t="str">
        <f t="shared" si="67"/>
        <v/>
      </c>
      <c r="F242" s="48">
        <f t="shared" si="65"/>
        <v>44071</v>
      </c>
      <c r="G242" s="29" t="str">
        <f t="shared" si="64"/>
        <v>JOUR OUVRE</v>
      </c>
      <c r="I242" s="27" t="str">
        <f t="shared" si="78"/>
        <v/>
      </c>
      <c r="J242" s="13"/>
      <c r="K242" s="13"/>
      <c r="L242" s="13"/>
      <c r="M242" s="13"/>
      <c r="N242" s="29"/>
      <c r="O242" s="15" t="str">
        <f t="shared" si="68"/>
        <v/>
      </c>
      <c r="P242" s="16" t="str">
        <f t="shared" si="69"/>
        <v/>
      </c>
      <c r="Q242" s="23" t="str">
        <f t="shared" si="70"/>
        <v/>
      </c>
      <c r="R242" s="16" t="str">
        <f t="shared" si="71"/>
        <v/>
      </c>
      <c r="S242" s="23" t="str">
        <f t="shared" si="72"/>
        <v/>
      </c>
      <c r="T242" s="16" t="str">
        <f t="shared" si="73"/>
        <v/>
      </c>
      <c r="U242" s="23" t="str">
        <f t="shared" si="74"/>
        <v/>
      </c>
      <c r="V242" s="16" t="str">
        <f t="shared" si="75"/>
        <v/>
      </c>
      <c r="W242" s="26" t="str">
        <f t="shared" si="76"/>
        <v/>
      </c>
      <c r="X242" s="25" t="str">
        <f t="shared" si="77"/>
        <v/>
      </c>
    </row>
    <row r="243" spans="3:24" x14ac:dyDescent="0.25">
      <c r="C243" s="57">
        <f t="shared" si="66"/>
        <v>0</v>
      </c>
      <c r="D243" s="13">
        <f>IF(C243=1,SUM(C$2:C243),0)</f>
        <v>0</v>
      </c>
      <c r="E243" s="13" t="str">
        <f t="shared" si="67"/>
        <v/>
      </c>
      <c r="F243" s="48">
        <f t="shared" si="65"/>
        <v>44072</v>
      </c>
      <c r="G243" s="29" t="str">
        <f t="shared" si="64"/>
        <v>JOUR NON OUVRE</v>
      </c>
      <c r="I243" s="27" t="str">
        <f t="shared" si="78"/>
        <v/>
      </c>
      <c r="J243" s="13"/>
      <c r="K243" s="13"/>
      <c r="L243" s="13"/>
      <c r="M243" s="13"/>
      <c r="N243" s="29"/>
      <c r="O243" s="15" t="str">
        <f t="shared" si="68"/>
        <v/>
      </c>
      <c r="P243" s="16" t="str">
        <f t="shared" si="69"/>
        <v/>
      </c>
      <c r="Q243" s="23" t="str">
        <f t="shared" si="70"/>
        <v/>
      </c>
      <c r="R243" s="16" t="str">
        <f t="shared" si="71"/>
        <v/>
      </c>
      <c r="S243" s="23" t="str">
        <f t="shared" si="72"/>
        <v/>
      </c>
      <c r="T243" s="16" t="str">
        <f t="shared" si="73"/>
        <v/>
      </c>
      <c r="U243" s="23" t="str">
        <f t="shared" si="74"/>
        <v/>
      </c>
      <c r="V243" s="16" t="str">
        <f t="shared" si="75"/>
        <v/>
      </c>
      <c r="W243" s="26" t="str">
        <f t="shared" si="76"/>
        <v/>
      </c>
      <c r="X243" s="25" t="str">
        <f t="shared" si="77"/>
        <v/>
      </c>
    </row>
    <row r="244" spans="3:24" x14ac:dyDescent="0.25">
      <c r="C244" s="57">
        <f t="shared" si="66"/>
        <v>0</v>
      </c>
      <c r="D244" s="13">
        <f>IF(C244=1,SUM(C$2:C244),0)</f>
        <v>0</v>
      </c>
      <c r="E244" s="13" t="str">
        <f t="shared" si="67"/>
        <v/>
      </c>
      <c r="F244" s="48">
        <f t="shared" si="65"/>
        <v>44073</v>
      </c>
      <c r="G244" s="29" t="str">
        <f t="shared" si="64"/>
        <v>JOUR NON OUVRE</v>
      </c>
      <c r="I244" s="27" t="str">
        <f t="shared" si="78"/>
        <v/>
      </c>
      <c r="J244" s="13"/>
      <c r="K244" s="13"/>
      <c r="L244" s="13"/>
      <c r="M244" s="13"/>
      <c r="N244" s="29"/>
      <c r="O244" s="15" t="str">
        <f t="shared" si="68"/>
        <v/>
      </c>
      <c r="P244" s="16" t="str">
        <f t="shared" si="69"/>
        <v/>
      </c>
      <c r="Q244" s="23" t="str">
        <f t="shared" si="70"/>
        <v/>
      </c>
      <c r="R244" s="16" t="str">
        <f t="shared" si="71"/>
        <v/>
      </c>
      <c r="S244" s="23" t="str">
        <f t="shared" si="72"/>
        <v/>
      </c>
      <c r="T244" s="16" t="str">
        <f t="shared" si="73"/>
        <v/>
      </c>
      <c r="U244" s="23" t="str">
        <f t="shared" si="74"/>
        <v/>
      </c>
      <c r="V244" s="16" t="str">
        <f t="shared" si="75"/>
        <v/>
      </c>
      <c r="W244" s="26" t="str">
        <f t="shared" si="76"/>
        <v/>
      </c>
      <c r="X244" s="25" t="str">
        <f t="shared" si="77"/>
        <v/>
      </c>
    </row>
    <row r="245" spans="3:24" x14ac:dyDescent="0.25">
      <c r="C245" s="57">
        <f t="shared" si="66"/>
        <v>1</v>
      </c>
      <c r="D245" s="13">
        <f>IF(C245=1,SUM(C$2:C245),0)</f>
        <v>152</v>
      </c>
      <c r="E245" s="13" t="str">
        <f t="shared" si="67"/>
        <v/>
      </c>
      <c r="F245" s="48">
        <f t="shared" si="65"/>
        <v>44074</v>
      </c>
      <c r="G245" s="29" t="str">
        <f t="shared" si="64"/>
        <v>JOUR OUVRE</v>
      </c>
      <c r="I245" s="27" t="str">
        <f t="shared" si="78"/>
        <v/>
      </c>
      <c r="J245" s="13"/>
      <c r="K245" s="13"/>
      <c r="L245" s="13"/>
      <c r="M245" s="13"/>
      <c r="N245" s="29"/>
      <c r="O245" s="15" t="str">
        <f t="shared" si="68"/>
        <v/>
      </c>
      <c r="P245" s="16" t="str">
        <f t="shared" si="69"/>
        <v/>
      </c>
      <c r="Q245" s="23" t="str">
        <f t="shared" si="70"/>
        <v/>
      </c>
      <c r="R245" s="16" t="str">
        <f t="shared" si="71"/>
        <v/>
      </c>
      <c r="S245" s="23" t="str">
        <f t="shared" si="72"/>
        <v/>
      </c>
      <c r="T245" s="16" t="str">
        <f t="shared" si="73"/>
        <v/>
      </c>
      <c r="U245" s="23" t="str">
        <f t="shared" si="74"/>
        <v/>
      </c>
      <c r="V245" s="16" t="str">
        <f t="shared" si="75"/>
        <v/>
      </c>
      <c r="W245" s="26" t="str">
        <f t="shared" si="76"/>
        <v/>
      </c>
      <c r="X245" s="25" t="str">
        <f t="shared" si="77"/>
        <v/>
      </c>
    </row>
    <row r="246" spans="3:24" x14ac:dyDescent="0.25">
      <c r="C246" s="57">
        <f t="shared" si="66"/>
        <v>1</v>
      </c>
      <c r="D246" s="13">
        <f>IF(C246=1,SUM(C$2:C246),0)</f>
        <v>153</v>
      </c>
      <c r="E246" s="13" t="str">
        <f t="shared" si="67"/>
        <v/>
      </c>
      <c r="F246" s="48">
        <f t="shared" si="65"/>
        <v>44075</v>
      </c>
      <c r="G246" s="29" t="str">
        <f t="shared" si="64"/>
        <v>JOUR OUVRE</v>
      </c>
      <c r="I246" s="27" t="str">
        <f t="shared" si="78"/>
        <v/>
      </c>
      <c r="J246" s="13"/>
      <c r="K246" s="13"/>
      <c r="L246" s="13"/>
      <c r="M246" s="13"/>
      <c r="N246" s="29"/>
      <c r="O246" s="15" t="str">
        <f t="shared" si="68"/>
        <v/>
      </c>
      <c r="P246" s="16" t="str">
        <f t="shared" si="69"/>
        <v/>
      </c>
      <c r="Q246" s="23" t="str">
        <f t="shared" si="70"/>
        <v/>
      </c>
      <c r="R246" s="16" t="str">
        <f t="shared" si="71"/>
        <v/>
      </c>
      <c r="S246" s="23" t="str">
        <f t="shared" si="72"/>
        <v/>
      </c>
      <c r="T246" s="16" t="str">
        <f t="shared" si="73"/>
        <v/>
      </c>
      <c r="U246" s="23" t="str">
        <f t="shared" si="74"/>
        <v/>
      </c>
      <c r="V246" s="16" t="str">
        <f t="shared" si="75"/>
        <v/>
      </c>
      <c r="W246" s="26" t="str">
        <f t="shared" si="76"/>
        <v/>
      </c>
      <c r="X246" s="25" t="str">
        <f t="shared" si="77"/>
        <v/>
      </c>
    </row>
    <row r="247" spans="3:24" x14ac:dyDescent="0.25">
      <c r="C247" s="57">
        <f t="shared" si="66"/>
        <v>1</v>
      </c>
      <c r="D247" s="13">
        <f>IF(C247=1,SUM(C$2:C247),0)</f>
        <v>154</v>
      </c>
      <c r="E247" s="13" t="str">
        <f t="shared" si="67"/>
        <v/>
      </c>
      <c r="F247" s="48">
        <f t="shared" si="65"/>
        <v>44076</v>
      </c>
      <c r="G247" s="29" t="str">
        <f t="shared" si="64"/>
        <v>JOUR OUVRE</v>
      </c>
      <c r="I247" s="27" t="str">
        <f t="shared" si="78"/>
        <v/>
      </c>
      <c r="J247" s="13"/>
      <c r="K247" s="13"/>
      <c r="L247" s="13"/>
      <c r="M247" s="13"/>
      <c r="N247" s="29"/>
      <c r="O247" s="15" t="str">
        <f t="shared" si="68"/>
        <v/>
      </c>
      <c r="P247" s="16" t="str">
        <f t="shared" si="69"/>
        <v/>
      </c>
      <c r="Q247" s="23" t="str">
        <f t="shared" si="70"/>
        <v/>
      </c>
      <c r="R247" s="16" t="str">
        <f t="shared" si="71"/>
        <v/>
      </c>
      <c r="S247" s="23" t="str">
        <f t="shared" si="72"/>
        <v/>
      </c>
      <c r="T247" s="16" t="str">
        <f t="shared" si="73"/>
        <v/>
      </c>
      <c r="U247" s="23" t="str">
        <f t="shared" si="74"/>
        <v/>
      </c>
      <c r="V247" s="16" t="str">
        <f t="shared" si="75"/>
        <v/>
      </c>
      <c r="W247" s="26" t="str">
        <f t="shared" si="76"/>
        <v/>
      </c>
      <c r="X247" s="25" t="str">
        <f t="shared" si="77"/>
        <v/>
      </c>
    </row>
    <row r="248" spans="3:24" x14ac:dyDescent="0.25">
      <c r="C248" s="57">
        <f t="shared" si="66"/>
        <v>1</v>
      </c>
      <c r="D248" s="13">
        <f>IF(C248=1,SUM(C$2:C248),0)</f>
        <v>155</v>
      </c>
      <c r="E248" s="13" t="str">
        <f t="shared" si="67"/>
        <v/>
      </c>
      <c r="F248" s="48">
        <f t="shared" si="65"/>
        <v>44077</v>
      </c>
      <c r="G248" s="29" t="str">
        <f t="shared" si="64"/>
        <v>JOUR OUVRE</v>
      </c>
      <c r="I248" s="27" t="str">
        <f t="shared" si="78"/>
        <v/>
      </c>
      <c r="J248" s="13"/>
      <c r="K248" s="13"/>
      <c r="L248" s="13"/>
      <c r="M248" s="13"/>
      <c r="N248" s="29"/>
      <c r="O248" s="15" t="str">
        <f t="shared" si="68"/>
        <v/>
      </c>
      <c r="P248" s="16" t="str">
        <f t="shared" si="69"/>
        <v/>
      </c>
      <c r="Q248" s="23" t="str">
        <f t="shared" si="70"/>
        <v/>
      </c>
      <c r="R248" s="16" t="str">
        <f t="shared" si="71"/>
        <v/>
      </c>
      <c r="S248" s="23" t="str">
        <f t="shared" si="72"/>
        <v/>
      </c>
      <c r="T248" s="16" t="str">
        <f t="shared" si="73"/>
        <v/>
      </c>
      <c r="U248" s="23" t="str">
        <f t="shared" si="74"/>
        <v/>
      </c>
      <c r="V248" s="16" t="str">
        <f t="shared" si="75"/>
        <v/>
      </c>
      <c r="W248" s="26" t="str">
        <f t="shared" si="76"/>
        <v/>
      </c>
      <c r="X248" s="25" t="str">
        <f t="shared" si="77"/>
        <v/>
      </c>
    </row>
    <row r="249" spans="3:24" x14ac:dyDescent="0.25">
      <c r="C249" s="57">
        <f t="shared" si="66"/>
        <v>1</v>
      </c>
      <c r="D249" s="13">
        <f>IF(C249=1,SUM(C$2:C249),0)</f>
        <v>156</v>
      </c>
      <c r="E249" s="13" t="str">
        <f t="shared" si="67"/>
        <v/>
      </c>
      <c r="F249" s="48">
        <f t="shared" si="65"/>
        <v>44078</v>
      </c>
      <c r="G249" s="29" t="str">
        <f t="shared" si="64"/>
        <v>JOUR OUVRE</v>
      </c>
      <c r="I249" s="27" t="str">
        <f t="shared" si="78"/>
        <v/>
      </c>
      <c r="J249" s="13"/>
      <c r="K249" s="13"/>
      <c r="L249" s="13"/>
      <c r="M249" s="13"/>
      <c r="N249" s="29"/>
      <c r="O249" s="15" t="str">
        <f t="shared" si="68"/>
        <v/>
      </c>
      <c r="P249" s="16" t="str">
        <f t="shared" si="69"/>
        <v/>
      </c>
      <c r="Q249" s="23" t="str">
        <f t="shared" si="70"/>
        <v/>
      </c>
      <c r="R249" s="16" t="str">
        <f t="shared" si="71"/>
        <v/>
      </c>
      <c r="S249" s="23" t="str">
        <f t="shared" si="72"/>
        <v/>
      </c>
      <c r="T249" s="16" t="str">
        <f t="shared" si="73"/>
        <v/>
      </c>
      <c r="U249" s="23" t="str">
        <f t="shared" si="74"/>
        <v/>
      </c>
      <c r="V249" s="16" t="str">
        <f t="shared" si="75"/>
        <v/>
      </c>
      <c r="W249" s="26" t="str">
        <f t="shared" si="76"/>
        <v/>
      </c>
      <c r="X249" s="25" t="str">
        <f t="shared" si="77"/>
        <v/>
      </c>
    </row>
    <row r="250" spans="3:24" x14ac:dyDescent="0.25">
      <c r="C250" s="57">
        <f t="shared" si="66"/>
        <v>0</v>
      </c>
      <c r="D250" s="13">
        <f>IF(C250=1,SUM(C$2:C250),0)</f>
        <v>0</v>
      </c>
      <c r="E250" s="13" t="str">
        <f t="shared" si="67"/>
        <v/>
      </c>
      <c r="F250" s="48">
        <f t="shared" si="65"/>
        <v>44079</v>
      </c>
      <c r="G250" s="29" t="str">
        <f t="shared" si="64"/>
        <v>JOUR NON OUVRE</v>
      </c>
      <c r="I250" s="27" t="str">
        <f t="shared" si="78"/>
        <v/>
      </c>
      <c r="J250" s="13"/>
      <c r="K250" s="13"/>
      <c r="L250" s="13"/>
      <c r="M250" s="13"/>
      <c r="N250" s="29"/>
      <c r="O250" s="15" t="str">
        <f t="shared" si="68"/>
        <v/>
      </c>
      <c r="P250" s="16" t="str">
        <f t="shared" si="69"/>
        <v/>
      </c>
      <c r="Q250" s="23" t="str">
        <f t="shared" si="70"/>
        <v/>
      </c>
      <c r="R250" s="16" t="str">
        <f t="shared" si="71"/>
        <v/>
      </c>
      <c r="S250" s="23" t="str">
        <f t="shared" si="72"/>
        <v/>
      </c>
      <c r="T250" s="16" t="str">
        <f t="shared" si="73"/>
        <v/>
      </c>
      <c r="U250" s="23" t="str">
        <f t="shared" si="74"/>
        <v/>
      </c>
      <c r="V250" s="16" t="str">
        <f t="shared" si="75"/>
        <v/>
      </c>
      <c r="W250" s="26" t="str">
        <f t="shared" si="76"/>
        <v/>
      </c>
      <c r="X250" s="25" t="str">
        <f t="shared" si="77"/>
        <v/>
      </c>
    </row>
    <row r="251" spans="3:24" x14ac:dyDescent="0.25">
      <c r="C251" s="57">
        <f t="shared" si="66"/>
        <v>0</v>
      </c>
      <c r="D251" s="13">
        <f>IF(C251=1,SUM(C$2:C251),0)</f>
        <v>0</v>
      </c>
      <c r="E251" s="13" t="str">
        <f t="shared" si="67"/>
        <v/>
      </c>
      <c r="F251" s="48">
        <f t="shared" si="65"/>
        <v>44080</v>
      </c>
      <c r="G251" s="29" t="str">
        <f t="shared" si="64"/>
        <v>JOUR NON OUVRE</v>
      </c>
      <c r="I251" s="27" t="str">
        <f t="shared" si="78"/>
        <v/>
      </c>
      <c r="J251" s="13"/>
      <c r="K251" s="13"/>
      <c r="L251" s="13"/>
      <c r="M251" s="13"/>
      <c r="N251" s="29"/>
      <c r="O251" s="15" t="str">
        <f t="shared" si="68"/>
        <v/>
      </c>
      <c r="P251" s="16" t="str">
        <f t="shared" si="69"/>
        <v/>
      </c>
      <c r="Q251" s="23" t="str">
        <f t="shared" si="70"/>
        <v/>
      </c>
      <c r="R251" s="16" t="str">
        <f t="shared" si="71"/>
        <v/>
      </c>
      <c r="S251" s="23" t="str">
        <f t="shared" si="72"/>
        <v/>
      </c>
      <c r="T251" s="16" t="str">
        <f t="shared" si="73"/>
        <v/>
      </c>
      <c r="U251" s="23" t="str">
        <f t="shared" si="74"/>
        <v/>
      </c>
      <c r="V251" s="16" t="str">
        <f t="shared" si="75"/>
        <v/>
      </c>
      <c r="W251" s="26" t="str">
        <f t="shared" si="76"/>
        <v/>
      </c>
      <c r="X251" s="25" t="str">
        <f t="shared" si="77"/>
        <v/>
      </c>
    </row>
    <row r="252" spans="3:24" x14ac:dyDescent="0.25">
      <c r="C252" s="57">
        <f t="shared" si="66"/>
        <v>1</v>
      </c>
      <c r="D252" s="13">
        <f>IF(C252=1,SUM(C$2:C252),0)</f>
        <v>157</v>
      </c>
      <c r="E252" s="13" t="str">
        <f t="shared" si="67"/>
        <v/>
      </c>
      <c r="F252" s="48">
        <f t="shared" si="65"/>
        <v>44081</v>
      </c>
      <c r="G252" s="29" t="str">
        <f t="shared" si="64"/>
        <v>JOUR OUVRE</v>
      </c>
      <c r="I252" s="27" t="str">
        <f t="shared" si="78"/>
        <v/>
      </c>
      <c r="J252" s="13"/>
      <c r="K252" s="13"/>
      <c r="L252" s="13"/>
      <c r="M252" s="13"/>
      <c r="N252" s="29"/>
      <c r="O252" s="15" t="str">
        <f t="shared" si="68"/>
        <v/>
      </c>
      <c r="P252" s="16" t="str">
        <f t="shared" si="69"/>
        <v/>
      </c>
      <c r="Q252" s="23" t="str">
        <f t="shared" si="70"/>
        <v/>
      </c>
      <c r="R252" s="16" t="str">
        <f t="shared" si="71"/>
        <v/>
      </c>
      <c r="S252" s="23" t="str">
        <f t="shared" si="72"/>
        <v/>
      </c>
      <c r="T252" s="16" t="str">
        <f t="shared" si="73"/>
        <v/>
      </c>
      <c r="U252" s="23" t="str">
        <f t="shared" si="74"/>
        <v/>
      </c>
      <c r="V252" s="16" t="str">
        <f t="shared" si="75"/>
        <v/>
      </c>
      <c r="W252" s="26" t="str">
        <f t="shared" si="76"/>
        <v/>
      </c>
      <c r="X252" s="25" t="str">
        <f t="shared" si="77"/>
        <v/>
      </c>
    </row>
    <row r="253" spans="3:24" x14ac:dyDescent="0.25">
      <c r="C253" s="57">
        <f t="shared" si="66"/>
        <v>1</v>
      </c>
      <c r="D253" s="13">
        <f>IF(C253=1,SUM(C$2:C253),0)</f>
        <v>158</v>
      </c>
      <c r="E253" s="13" t="str">
        <f t="shared" si="67"/>
        <v/>
      </c>
      <c r="F253" s="48">
        <f t="shared" si="65"/>
        <v>44082</v>
      </c>
      <c r="G253" s="29" t="str">
        <f t="shared" si="64"/>
        <v>JOUR OUVRE</v>
      </c>
      <c r="I253" s="27" t="str">
        <f t="shared" si="78"/>
        <v/>
      </c>
      <c r="J253" s="13"/>
      <c r="K253" s="13"/>
      <c r="L253" s="13"/>
      <c r="M253" s="13"/>
      <c r="N253" s="29"/>
      <c r="O253" s="15" t="str">
        <f t="shared" si="68"/>
        <v/>
      </c>
      <c r="P253" s="16" t="str">
        <f t="shared" si="69"/>
        <v/>
      </c>
      <c r="Q253" s="23" t="str">
        <f t="shared" si="70"/>
        <v/>
      </c>
      <c r="R253" s="16" t="str">
        <f t="shared" si="71"/>
        <v/>
      </c>
      <c r="S253" s="23" t="str">
        <f t="shared" si="72"/>
        <v/>
      </c>
      <c r="T253" s="16" t="str">
        <f t="shared" si="73"/>
        <v/>
      </c>
      <c r="U253" s="23" t="str">
        <f t="shared" si="74"/>
        <v/>
      </c>
      <c r="V253" s="16" t="str">
        <f t="shared" si="75"/>
        <v/>
      </c>
      <c r="W253" s="26" t="str">
        <f t="shared" si="76"/>
        <v/>
      </c>
      <c r="X253" s="25" t="str">
        <f t="shared" si="77"/>
        <v/>
      </c>
    </row>
    <row r="254" spans="3:24" x14ac:dyDescent="0.25">
      <c r="C254" s="57">
        <f t="shared" si="66"/>
        <v>1</v>
      </c>
      <c r="D254" s="13">
        <f>IF(C254=1,SUM(C$2:C254),0)</f>
        <v>159</v>
      </c>
      <c r="E254" s="13" t="str">
        <f t="shared" si="67"/>
        <v/>
      </c>
      <c r="F254" s="48">
        <f t="shared" si="65"/>
        <v>44083</v>
      </c>
      <c r="G254" s="29" t="str">
        <f t="shared" si="64"/>
        <v>JOUR OUVRE</v>
      </c>
      <c r="I254" s="27" t="str">
        <f t="shared" si="78"/>
        <v/>
      </c>
      <c r="J254" s="13"/>
      <c r="K254" s="13"/>
      <c r="L254" s="13"/>
      <c r="M254" s="13"/>
      <c r="N254" s="29"/>
      <c r="O254" s="15" t="str">
        <f t="shared" si="68"/>
        <v/>
      </c>
      <c r="P254" s="16" t="str">
        <f t="shared" si="69"/>
        <v/>
      </c>
      <c r="Q254" s="23" t="str">
        <f t="shared" si="70"/>
        <v/>
      </c>
      <c r="R254" s="16" t="str">
        <f t="shared" si="71"/>
        <v/>
      </c>
      <c r="S254" s="23" t="str">
        <f t="shared" si="72"/>
        <v/>
      </c>
      <c r="T254" s="16" t="str">
        <f t="shared" si="73"/>
        <v/>
      </c>
      <c r="U254" s="23" t="str">
        <f t="shared" si="74"/>
        <v/>
      </c>
      <c r="V254" s="16" t="str">
        <f t="shared" si="75"/>
        <v/>
      </c>
      <c r="W254" s="26" t="str">
        <f t="shared" si="76"/>
        <v/>
      </c>
      <c r="X254" s="25" t="str">
        <f t="shared" si="77"/>
        <v/>
      </c>
    </row>
    <row r="255" spans="3:24" x14ac:dyDescent="0.25">
      <c r="C255" s="57">
        <f t="shared" si="66"/>
        <v>1</v>
      </c>
      <c r="D255" s="13">
        <f>IF(C255=1,SUM(C$2:C255),0)</f>
        <v>160</v>
      </c>
      <c r="E255" s="13" t="str">
        <f t="shared" si="67"/>
        <v/>
      </c>
      <c r="F255" s="48">
        <f t="shared" si="65"/>
        <v>44084</v>
      </c>
      <c r="G255" s="29" t="str">
        <f t="shared" si="64"/>
        <v>JOUR OUVRE</v>
      </c>
      <c r="I255" s="27" t="str">
        <f t="shared" si="78"/>
        <v/>
      </c>
      <c r="J255" s="13"/>
      <c r="K255" s="13"/>
      <c r="L255" s="13"/>
      <c r="M255" s="13"/>
      <c r="N255" s="29"/>
      <c r="O255" s="15" t="str">
        <f t="shared" si="68"/>
        <v/>
      </c>
      <c r="P255" s="16" t="str">
        <f t="shared" si="69"/>
        <v/>
      </c>
      <c r="Q255" s="23" t="str">
        <f t="shared" si="70"/>
        <v/>
      </c>
      <c r="R255" s="16" t="str">
        <f t="shared" si="71"/>
        <v/>
      </c>
      <c r="S255" s="23" t="str">
        <f t="shared" si="72"/>
        <v/>
      </c>
      <c r="T255" s="16" t="str">
        <f t="shared" si="73"/>
        <v/>
      </c>
      <c r="U255" s="23" t="str">
        <f t="shared" si="74"/>
        <v/>
      </c>
      <c r="V255" s="16" t="str">
        <f t="shared" si="75"/>
        <v/>
      </c>
      <c r="W255" s="26" t="str">
        <f t="shared" si="76"/>
        <v/>
      </c>
      <c r="X255" s="25" t="str">
        <f t="shared" si="77"/>
        <v/>
      </c>
    </row>
    <row r="256" spans="3:24" x14ac:dyDescent="0.25">
      <c r="C256" s="57">
        <f t="shared" si="66"/>
        <v>1</v>
      </c>
      <c r="D256" s="13">
        <f>IF(C256=1,SUM(C$2:C256),0)</f>
        <v>161</v>
      </c>
      <c r="E256" s="13" t="str">
        <f t="shared" si="67"/>
        <v/>
      </c>
      <c r="F256" s="48">
        <f t="shared" si="65"/>
        <v>44085</v>
      </c>
      <c r="G256" s="29" t="str">
        <f t="shared" si="64"/>
        <v>JOUR OUVRE</v>
      </c>
      <c r="I256" s="27" t="str">
        <f t="shared" si="78"/>
        <v/>
      </c>
      <c r="J256" s="13"/>
      <c r="K256" s="13"/>
      <c r="L256" s="13"/>
      <c r="M256" s="13"/>
      <c r="N256" s="29"/>
      <c r="O256" s="15" t="str">
        <f t="shared" si="68"/>
        <v/>
      </c>
      <c r="P256" s="16" t="str">
        <f t="shared" si="69"/>
        <v/>
      </c>
      <c r="Q256" s="23" t="str">
        <f t="shared" si="70"/>
        <v/>
      </c>
      <c r="R256" s="16" t="str">
        <f t="shared" si="71"/>
        <v/>
      </c>
      <c r="S256" s="23" t="str">
        <f t="shared" si="72"/>
        <v/>
      </c>
      <c r="T256" s="16" t="str">
        <f t="shared" si="73"/>
        <v/>
      </c>
      <c r="U256" s="23" t="str">
        <f t="shared" si="74"/>
        <v/>
      </c>
      <c r="V256" s="16" t="str">
        <f t="shared" si="75"/>
        <v/>
      </c>
      <c r="W256" s="26" t="str">
        <f t="shared" si="76"/>
        <v/>
      </c>
      <c r="X256" s="25" t="str">
        <f t="shared" si="77"/>
        <v/>
      </c>
    </row>
    <row r="257" spans="3:24" x14ac:dyDescent="0.25">
      <c r="C257" s="57">
        <f t="shared" si="66"/>
        <v>0</v>
      </c>
      <c r="D257" s="13">
        <f>IF(C257=1,SUM(C$2:C257),0)</f>
        <v>0</v>
      </c>
      <c r="E257" s="13" t="str">
        <f>IF(E256="","",IF(E256+1&lt;=MAX(D$2:D$367),E256+1,""))</f>
        <v/>
      </c>
      <c r="F257" s="48">
        <f t="shared" si="65"/>
        <v>44086</v>
      </c>
      <c r="G257" s="29" t="str">
        <f t="shared" si="64"/>
        <v>JOUR NON OUVRE</v>
      </c>
      <c r="I257" s="27" t="str">
        <f t="shared" si="78"/>
        <v/>
      </c>
      <c r="J257" s="13"/>
      <c r="K257" s="13"/>
      <c r="L257" s="13"/>
      <c r="M257" s="13"/>
      <c r="N257" s="29"/>
      <c r="O257" s="15" t="str">
        <f t="shared" si="68"/>
        <v/>
      </c>
      <c r="P257" s="16" t="str">
        <f t="shared" si="69"/>
        <v/>
      </c>
      <c r="Q257" s="23" t="str">
        <f t="shared" si="70"/>
        <v/>
      </c>
      <c r="R257" s="16" t="str">
        <f t="shared" si="71"/>
        <v/>
      </c>
      <c r="S257" s="23" t="str">
        <f t="shared" si="72"/>
        <v/>
      </c>
      <c r="T257" s="16" t="str">
        <f t="shared" si="73"/>
        <v/>
      </c>
      <c r="U257" s="23" t="str">
        <f t="shared" si="74"/>
        <v/>
      </c>
      <c r="V257" s="16" t="str">
        <f t="shared" si="75"/>
        <v/>
      </c>
      <c r="W257" s="26" t="str">
        <f t="shared" si="76"/>
        <v/>
      </c>
      <c r="X257" s="25" t="str">
        <f t="shared" si="77"/>
        <v/>
      </c>
    </row>
    <row r="258" spans="3:24" x14ac:dyDescent="0.25">
      <c r="C258" s="57">
        <f t="shared" si="66"/>
        <v>0</v>
      </c>
      <c r="D258" s="13">
        <f>IF(C258=1,SUM(C$2:C258),0)</f>
        <v>0</v>
      </c>
      <c r="E258" s="13" t="str">
        <f t="shared" ref="E258:E321" si="79">IF(E257="","",IF(E257+1&lt;=MAX(D$2:D$367),E257+1,""))</f>
        <v/>
      </c>
      <c r="F258" s="48">
        <f t="shared" si="65"/>
        <v>44087</v>
      </c>
      <c r="G258" s="29" t="str">
        <f t="shared" ref="G258:G321" si="80">IF(F258="","",IF(NETWORKDAYS.INTL(F258,F258,1,A$2:A$45)&gt;0,"JOUR OUVRE","JOUR NON OUVRE"))</f>
        <v>JOUR NON OUVRE</v>
      </c>
      <c r="I258" s="27" t="str">
        <f t="shared" si="78"/>
        <v/>
      </c>
      <c r="J258" s="13"/>
      <c r="K258" s="13"/>
      <c r="L258" s="13"/>
      <c r="M258" s="13"/>
      <c r="N258" s="29"/>
      <c r="O258" s="15" t="str">
        <f t="shared" si="68"/>
        <v/>
      </c>
      <c r="P258" s="16" t="str">
        <f t="shared" si="69"/>
        <v/>
      </c>
      <c r="Q258" s="23" t="str">
        <f t="shared" si="70"/>
        <v/>
      </c>
      <c r="R258" s="16" t="str">
        <f t="shared" si="71"/>
        <v/>
      </c>
      <c r="S258" s="23" t="str">
        <f t="shared" si="72"/>
        <v/>
      </c>
      <c r="T258" s="16" t="str">
        <f t="shared" si="73"/>
        <v/>
      </c>
      <c r="U258" s="23" t="str">
        <f t="shared" si="74"/>
        <v/>
      </c>
      <c r="V258" s="16" t="str">
        <f t="shared" si="75"/>
        <v/>
      </c>
      <c r="W258" s="26" t="str">
        <f t="shared" si="76"/>
        <v/>
      </c>
      <c r="X258" s="25" t="str">
        <f t="shared" si="77"/>
        <v/>
      </c>
    </row>
    <row r="259" spans="3:24" x14ac:dyDescent="0.25">
      <c r="C259" s="57">
        <f t="shared" si="66"/>
        <v>1</v>
      </c>
      <c r="D259" s="13">
        <f>IF(C259=1,SUM(C$2:C259),0)</f>
        <v>162</v>
      </c>
      <c r="E259" s="13" t="str">
        <f t="shared" si="79"/>
        <v/>
      </c>
      <c r="F259" s="48">
        <f t="shared" si="65"/>
        <v>44088</v>
      </c>
      <c r="G259" s="29" t="str">
        <f t="shared" si="80"/>
        <v>JOUR OUVRE</v>
      </c>
      <c r="I259" s="27" t="str">
        <f t="shared" si="78"/>
        <v/>
      </c>
      <c r="J259" s="13"/>
      <c r="K259" s="13"/>
      <c r="L259" s="13"/>
      <c r="M259" s="13"/>
      <c r="N259" s="29"/>
      <c r="O259" s="15" t="str">
        <f t="shared" si="68"/>
        <v/>
      </c>
      <c r="P259" s="16" t="str">
        <f t="shared" si="69"/>
        <v/>
      </c>
      <c r="Q259" s="23" t="str">
        <f t="shared" si="70"/>
        <v/>
      </c>
      <c r="R259" s="16" t="str">
        <f t="shared" si="71"/>
        <v/>
      </c>
      <c r="S259" s="23" t="str">
        <f t="shared" si="72"/>
        <v/>
      </c>
      <c r="T259" s="16" t="str">
        <f t="shared" si="73"/>
        <v/>
      </c>
      <c r="U259" s="23" t="str">
        <f t="shared" si="74"/>
        <v/>
      </c>
      <c r="V259" s="16" t="str">
        <f t="shared" si="75"/>
        <v/>
      </c>
      <c r="W259" s="26" t="str">
        <f t="shared" si="76"/>
        <v/>
      </c>
      <c r="X259" s="25" t="str">
        <f t="shared" si="77"/>
        <v/>
      </c>
    </row>
    <row r="260" spans="3:24" x14ac:dyDescent="0.25">
      <c r="C260" s="57">
        <f t="shared" si="66"/>
        <v>1</v>
      </c>
      <c r="D260" s="13">
        <f>IF(C260=1,SUM(C$2:C260),0)</f>
        <v>163</v>
      </c>
      <c r="E260" s="13" t="str">
        <f t="shared" si="79"/>
        <v/>
      </c>
      <c r="F260" s="48">
        <f t="shared" si="65"/>
        <v>44089</v>
      </c>
      <c r="G260" s="29" t="str">
        <f t="shared" si="80"/>
        <v>JOUR OUVRE</v>
      </c>
      <c r="I260" s="27" t="str">
        <f t="shared" si="78"/>
        <v/>
      </c>
      <c r="J260" s="13"/>
      <c r="K260" s="13"/>
      <c r="L260" s="13"/>
      <c r="M260" s="13"/>
      <c r="N260" s="29"/>
      <c r="O260" s="15" t="str">
        <f t="shared" si="68"/>
        <v/>
      </c>
      <c r="P260" s="16" t="str">
        <f t="shared" si="69"/>
        <v/>
      </c>
      <c r="Q260" s="23" t="str">
        <f t="shared" si="70"/>
        <v/>
      </c>
      <c r="R260" s="16" t="str">
        <f t="shared" si="71"/>
        <v/>
      </c>
      <c r="S260" s="23" t="str">
        <f t="shared" si="72"/>
        <v/>
      </c>
      <c r="T260" s="16" t="str">
        <f t="shared" si="73"/>
        <v/>
      </c>
      <c r="U260" s="23" t="str">
        <f t="shared" si="74"/>
        <v/>
      </c>
      <c r="V260" s="16" t="str">
        <f t="shared" si="75"/>
        <v/>
      </c>
      <c r="W260" s="26" t="str">
        <f t="shared" si="76"/>
        <v/>
      </c>
      <c r="X260" s="25" t="str">
        <f t="shared" si="77"/>
        <v/>
      </c>
    </row>
    <row r="261" spans="3:24" x14ac:dyDescent="0.25">
      <c r="C261" s="57">
        <f t="shared" si="66"/>
        <v>1</v>
      </c>
      <c r="D261" s="13">
        <f>IF(C261=1,SUM(C$2:C261),0)</f>
        <v>164</v>
      </c>
      <c r="E261" s="13" t="str">
        <f t="shared" si="79"/>
        <v/>
      </c>
      <c r="F261" s="48">
        <f t="shared" si="65"/>
        <v>44090</v>
      </c>
      <c r="G261" s="29" t="str">
        <f t="shared" si="80"/>
        <v>JOUR OUVRE</v>
      </c>
      <c r="I261" s="27" t="str">
        <f t="shared" si="78"/>
        <v/>
      </c>
      <c r="J261" s="13"/>
      <c r="K261" s="13"/>
      <c r="L261" s="13"/>
      <c r="M261" s="13"/>
      <c r="N261" s="29"/>
      <c r="O261" s="15" t="str">
        <f t="shared" si="68"/>
        <v/>
      </c>
      <c r="P261" s="16" t="str">
        <f t="shared" si="69"/>
        <v/>
      </c>
      <c r="Q261" s="23" t="str">
        <f t="shared" si="70"/>
        <v/>
      </c>
      <c r="R261" s="16" t="str">
        <f t="shared" si="71"/>
        <v/>
      </c>
      <c r="S261" s="23" t="str">
        <f t="shared" si="72"/>
        <v/>
      </c>
      <c r="T261" s="16" t="str">
        <f t="shared" si="73"/>
        <v/>
      </c>
      <c r="U261" s="23" t="str">
        <f t="shared" si="74"/>
        <v/>
      </c>
      <c r="V261" s="16" t="str">
        <f t="shared" si="75"/>
        <v/>
      </c>
      <c r="W261" s="26" t="str">
        <f t="shared" si="76"/>
        <v/>
      </c>
      <c r="X261" s="25" t="str">
        <f t="shared" si="77"/>
        <v/>
      </c>
    </row>
    <row r="262" spans="3:24" x14ac:dyDescent="0.25">
      <c r="C262" s="57">
        <f t="shared" si="66"/>
        <v>1</v>
      </c>
      <c r="D262" s="13">
        <f>IF(C262=1,SUM(C$2:C262),0)</f>
        <v>165</v>
      </c>
      <c r="E262" s="13" t="str">
        <f t="shared" si="79"/>
        <v/>
      </c>
      <c r="F262" s="48">
        <f t="shared" si="65"/>
        <v>44091</v>
      </c>
      <c r="G262" s="29" t="str">
        <f t="shared" si="80"/>
        <v>JOUR OUVRE</v>
      </c>
      <c r="I262" s="27" t="str">
        <f t="shared" si="78"/>
        <v/>
      </c>
      <c r="J262" s="13"/>
      <c r="K262" s="13"/>
      <c r="L262" s="13"/>
      <c r="M262" s="13"/>
      <c r="N262" s="29"/>
      <c r="O262" s="15" t="str">
        <f t="shared" si="68"/>
        <v/>
      </c>
      <c r="P262" s="16" t="str">
        <f t="shared" si="69"/>
        <v/>
      </c>
      <c r="Q262" s="23" t="str">
        <f t="shared" si="70"/>
        <v/>
      </c>
      <c r="R262" s="16" t="str">
        <f t="shared" si="71"/>
        <v/>
      </c>
      <c r="S262" s="23" t="str">
        <f t="shared" si="72"/>
        <v/>
      </c>
      <c r="T262" s="16" t="str">
        <f t="shared" si="73"/>
        <v/>
      </c>
      <c r="U262" s="23" t="str">
        <f t="shared" si="74"/>
        <v/>
      </c>
      <c r="V262" s="16" t="str">
        <f t="shared" si="75"/>
        <v/>
      </c>
      <c r="W262" s="26" t="str">
        <f t="shared" si="76"/>
        <v/>
      </c>
      <c r="X262" s="25" t="str">
        <f t="shared" si="77"/>
        <v/>
      </c>
    </row>
    <row r="263" spans="3:24" x14ac:dyDescent="0.25">
      <c r="C263" s="57">
        <f t="shared" si="66"/>
        <v>1</v>
      </c>
      <c r="D263" s="13">
        <f>IF(C263=1,SUM(C$2:C263),0)</f>
        <v>166</v>
      </c>
      <c r="E263" s="13" t="str">
        <f t="shared" si="79"/>
        <v/>
      </c>
      <c r="F263" s="48">
        <f t="shared" si="65"/>
        <v>44092</v>
      </c>
      <c r="G263" s="29" t="str">
        <f t="shared" si="80"/>
        <v>JOUR OUVRE</v>
      </c>
      <c r="I263" s="27" t="str">
        <f t="shared" si="78"/>
        <v/>
      </c>
      <c r="J263" s="13"/>
      <c r="K263" s="13"/>
      <c r="L263" s="13"/>
      <c r="M263" s="13"/>
      <c r="N263" s="29"/>
      <c r="O263" s="15" t="str">
        <f t="shared" si="68"/>
        <v/>
      </c>
      <c r="P263" s="16" t="str">
        <f t="shared" si="69"/>
        <v/>
      </c>
      <c r="Q263" s="23" t="str">
        <f t="shared" si="70"/>
        <v/>
      </c>
      <c r="R263" s="16" t="str">
        <f t="shared" si="71"/>
        <v/>
      </c>
      <c r="S263" s="23" t="str">
        <f t="shared" si="72"/>
        <v/>
      </c>
      <c r="T263" s="16" t="str">
        <f t="shared" si="73"/>
        <v/>
      </c>
      <c r="U263" s="23" t="str">
        <f t="shared" si="74"/>
        <v/>
      </c>
      <c r="V263" s="16" t="str">
        <f t="shared" si="75"/>
        <v/>
      </c>
      <c r="W263" s="26" t="str">
        <f t="shared" si="76"/>
        <v/>
      </c>
      <c r="X263" s="25" t="str">
        <f t="shared" si="77"/>
        <v/>
      </c>
    </row>
    <row r="264" spans="3:24" x14ac:dyDescent="0.25">
      <c r="C264" s="57">
        <f t="shared" si="66"/>
        <v>0</v>
      </c>
      <c r="D264" s="13">
        <f>IF(C264=1,SUM(C$2:C264),0)</f>
        <v>0</v>
      </c>
      <c r="E264" s="13" t="str">
        <f t="shared" si="79"/>
        <v/>
      </c>
      <c r="F264" s="48">
        <f t="shared" si="65"/>
        <v>44093</v>
      </c>
      <c r="G264" s="29" t="str">
        <f t="shared" si="80"/>
        <v>JOUR NON OUVRE</v>
      </c>
      <c r="I264" s="27" t="str">
        <f t="shared" si="78"/>
        <v/>
      </c>
      <c r="J264" s="13"/>
      <c r="K264" s="13"/>
      <c r="L264" s="13"/>
      <c r="M264" s="13"/>
      <c r="N264" s="29"/>
      <c r="O264" s="15" t="str">
        <f t="shared" si="68"/>
        <v/>
      </c>
      <c r="P264" s="16" t="str">
        <f t="shared" si="69"/>
        <v/>
      </c>
      <c r="Q264" s="23" t="str">
        <f t="shared" si="70"/>
        <v/>
      </c>
      <c r="R264" s="16" t="str">
        <f t="shared" si="71"/>
        <v/>
      </c>
      <c r="S264" s="23" t="str">
        <f t="shared" si="72"/>
        <v/>
      </c>
      <c r="T264" s="16" t="str">
        <f t="shared" si="73"/>
        <v/>
      </c>
      <c r="U264" s="23" t="str">
        <f t="shared" si="74"/>
        <v/>
      </c>
      <c r="V264" s="16" t="str">
        <f t="shared" si="75"/>
        <v/>
      </c>
      <c r="W264" s="26" t="str">
        <f t="shared" si="76"/>
        <v/>
      </c>
      <c r="X264" s="25" t="str">
        <f t="shared" si="77"/>
        <v/>
      </c>
    </row>
    <row r="265" spans="3:24" x14ac:dyDescent="0.25">
      <c r="C265" s="57">
        <f t="shared" si="66"/>
        <v>0</v>
      </c>
      <c r="D265" s="13">
        <f>IF(C265=1,SUM(C$2:C265),0)</f>
        <v>0</v>
      </c>
      <c r="E265" s="13" t="str">
        <f t="shared" si="79"/>
        <v/>
      </c>
      <c r="F265" s="48">
        <f t="shared" si="65"/>
        <v>44094</v>
      </c>
      <c r="G265" s="29" t="str">
        <f t="shared" si="80"/>
        <v>JOUR NON OUVRE</v>
      </c>
      <c r="I265" s="27" t="str">
        <f t="shared" si="78"/>
        <v/>
      </c>
      <c r="J265" s="13"/>
      <c r="K265" s="13"/>
      <c r="L265" s="13"/>
      <c r="M265" s="13"/>
      <c r="N265" s="29"/>
      <c r="O265" s="15" t="str">
        <f t="shared" si="68"/>
        <v/>
      </c>
      <c r="P265" s="16" t="str">
        <f t="shared" si="69"/>
        <v/>
      </c>
      <c r="Q265" s="23" t="str">
        <f t="shared" si="70"/>
        <v/>
      </c>
      <c r="R265" s="16" t="str">
        <f t="shared" si="71"/>
        <v/>
      </c>
      <c r="S265" s="23" t="str">
        <f t="shared" si="72"/>
        <v/>
      </c>
      <c r="T265" s="16" t="str">
        <f t="shared" si="73"/>
        <v/>
      </c>
      <c r="U265" s="23" t="str">
        <f t="shared" si="74"/>
        <v/>
      </c>
      <c r="V265" s="16" t="str">
        <f t="shared" si="75"/>
        <v/>
      </c>
      <c r="W265" s="26" t="str">
        <f t="shared" si="76"/>
        <v/>
      </c>
      <c r="X265" s="25" t="str">
        <f t="shared" si="77"/>
        <v/>
      </c>
    </row>
    <row r="266" spans="3:24" x14ac:dyDescent="0.25">
      <c r="C266" s="57">
        <f t="shared" si="66"/>
        <v>1</v>
      </c>
      <c r="D266" s="13">
        <f>IF(C266=1,SUM(C$2:C266),0)</f>
        <v>167</v>
      </c>
      <c r="E266" s="13" t="str">
        <f t="shared" si="79"/>
        <v/>
      </c>
      <c r="F266" s="48">
        <f t="shared" si="65"/>
        <v>44095</v>
      </c>
      <c r="G266" s="29" t="str">
        <f t="shared" si="80"/>
        <v>JOUR OUVRE</v>
      </c>
      <c r="I266" s="27" t="str">
        <f t="shared" si="78"/>
        <v/>
      </c>
      <c r="J266" s="13"/>
      <c r="K266" s="13"/>
      <c r="L266" s="13"/>
      <c r="M266" s="13"/>
      <c r="N266" s="29"/>
      <c r="O266" s="15" t="str">
        <f t="shared" si="68"/>
        <v/>
      </c>
      <c r="P266" s="16" t="str">
        <f t="shared" si="69"/>
        <v/>
      </c>
      <c r="Q266" s="23" t="str">
        <f t="shared" si="70"/>
        <v/>
      </c>
      <c r="R266" s="16" t="str">
        <f t="shared" si="71"/>
        <v/>
      </c>
      <c r="S266" s="23" t="str">
        <f t="shared" si="72"/>
        <v/>
      </c>
      <c r="T266" s="16" t="str">
        <f t="shared" si="73"/>
        <v/>
      </c>
      <c r="U266" s="23" t="str">
        <f t="shared" si="74"/>
        <v/>
      </c>
      <c r="V266" s="16" t="str">
        <f t="shared" si="75"/>
        <v/>
      </c>
      <c r="W266" s="26" t="str">
        <f t="shared" si="76"/>
        <v/>
      </c>
      <c r="X266" s="25" t="str">
        <f t="shared" si="77"/>
        <v/>
      </c>
    </row>
    <row r="267" spans="3:24" x14ac:dyDescent="0.25">
      <c r="C267" s="57">
        <f t="shared" si="66"/>
        <v>1</v>
      </c>
      <c r="D267" s="13">
        <f>IF(C267=1,SUM(C$2:C267),0)</f>
        <v>168</v>
      </c>
      <c r="E267" s="13" t="str">
        <f t="shared" si="79"/>
        <v/>
      </c>
      <c r="F267" s="48">
        <f t="shared" si="65"/>
        <v>44096</v>
      </c>
      <c r="G267" s="29" t="str">
        <f t="shared" si="80"/>
        <v>JOUR OUVRE</v>
      </c>
      <c r="I267" s="27" t="str">
        <f t="shared" si="78"/>
        <v/>
      </c>
      <c r="J267" s="13"/>
      <c r="K267" s="13"/>
      <c r="L267" s="13"/>
      <c r="M267" s="13"/>
      <c r="N267" s="29"/>
      <c r="O267" s="15" t="str">
        <f t="shared" si="68"/>
        <v/>
      </c>
      <c r="P267" s="16" t="str">
        <f t="shared" si="69"/>
        <v/>
      </c>
      <c r="Q267" s="23" t="str">
        <f t="shared" si="70"/>
        <v/>
      </c>
      <c r="R267" s="16" t="str">
        <f t="shared" si="71"/>
        <v/>
      </c>
      <c r="S267" s="23" t="str">
        <f t="shared" si="72"/>
        <v/>
      </c>
      <c r="T267" s="16" t="str">
        <f t="shared" si="73"/>
        <v/>
      </c>
      <c r="U267" s="23" t="str">
        <f t="shared" si="74"/>
        <v/>
      </c>
      <c r="V267" s="16" t="str">
        <f t="shared" si="75"/>
        <v/>
      </c>
      <c r="W267" s="26" t="str">
        <f t="shared" si="76"/>
        <v/>
      </c>
      <c r="X267" s="25" t="str">
        <f t="shared" si="77"/>
        <v/>
      </c>
    </row>
    <row r="268" spans="3:24" x14ac:dyDescent="0.25">
      <c r="C268" s="57">
        <f t="shared" si="66"/>
        <v>1</v>
      </c>
      <c r="D268" s="13">
        <f>IF(C268=1,SUM(C$2:C268),0)</f>
        <v>169</v>
      </c>
      <c r="E268" s="13" t="str">
        <f t="shared" si="79"/>
        <v/>
      </c>
      <c r="F268" s="48">
        <f t="shared" si="65"/>
        <v>44097</v>
      </c>
      <c r="G268" s="29" t="str">
        <f t="shared" si="80"/>
        <v>JOUR OUVRE</v>
      </c>
      <c r="I268" s="27" t="str">
        <f t="shared" si="78"/>
        <v/>
      </c>
      <c r="J268" s="13"/>
      <c r="K268" s="13"/>
      <c r="L268" s="13"/>
      <c r="M268" s="13"/>
      <c r="N268" s="29"/>
      <c r="O268" s="15" t="str">
        <f t="shared" si="68"/>
        <v/>
      </c>
      <c r="P268" s="16" t="str">
        <f t="shared" si="69"/>
        <v/>
      </c>
      <c r="Q268" s="23" t="str">
        <f t="shared" si="70"/>
        <v/>
      </c>
      <c r="R268" s="16" t="str">
        <f t="shared" si="71"/>
        <v/>
      </c>
      <c r="S268" s="23" t="str">
        <f t="shared" si="72"/>
        <v/>
      </c>
      <c r="T268" s="16" t="str">
        <f t="shared" si="73"/>
        <v/>
      </c>
      <c r="U268" s="23" t="str">
        <f t="shared" si="74"/>
        <v/>
      </c>
      <c r="V268" s="16" t="str">
        <f t="shared" si="75"/>
        <v/>
      </c>
      <c r="W268" s="26" t="str">
        <f t="shared" si="76"/>
        <v/>
      </c>
      <c r="X268" s="25" t="str">
        <f t="shared" si="77"/>
        <v/>
      </c>
    </row>
    <row r="269" spans="3:24" x14ac:dyDescent="0.25">
      <c r="C269" s="57">
        <f t="shared" si="66"/>
        <v>1</v>
      </c>
      <c r="D269" s="13">
        <f>IF(C269=1,SUM(C$2:C269),0)</f>
        <v>170</v>
      </c>
      <c r="E269" s="13" t="str">
        <f t="shared" si="79"/>
        <v/>
      </c>
      <c r="F269" s="48">
        <f t="shared" si="65"/>
        <v>44098</v>
      </c>
      <c r="G269" s="29" t="str">
        <f t="shared" si="80"/>
        <v>JOUR OUVRE</v>
      </c>
      <c r="I269" s="27" t="str">
        <f t="shared" si="78"/>
        <v/>
      </c>
      <c r="J269" s="13"/>
      <c r="K269" s="13"/>
      <c r="L269" s="13"/>
      <c r="M269" s="13"/>
      <c r="N269" s="29"/>
      <c r="O269" s="15" t="str">
        <f t="shared" si="68"/>
        <v/>
      </c>
      <c r="P269" s="16" t="str">
        <f t="shared" si="69"/>
        <v/>
      </c>
      <c r="Q269" s="23" t="str">
        <f t="shared" si="70"/>
        <v/>
      </c>
      <c r="R269" s="16" t="str">
        <f t="shared" si="71"/>
        <v/>
      </c>
      <c r="S269" s="23" t="str">
        <f t="shared" si="72"/>
        <v/>
      </c>
      <c r="T269" s="16" t="str">
        <f t="shared" si="73"/>
        <v/>
      </c>
      <c r="U269" s="23" t="str">
        <f t="shared" si="74"/>
        <v/>
      </c>
      <c r="V269" s="16" t="str">
        <f t="shared" si="75"/>
        <v/>
      </c>
      <c r="W269" s="26" t="str">
        <f t="shared" si="76"/>
        <v/>
      </c>
      <c r="X269" s="25" t="str">
        <f t="shared" si="77"/>
        <v/>
      </c>
    </row>
    <row r="270" spans="3:24" x14ac:dyDescent="0.25">
      <c r="C270" s="57">
        <f t="shared" si="66"/>
        <v>1</v>
      </c>
      <c r="D270" s="13">
        <f>IF(C270=1,SUM(C$2:C270),0)</f>
        <v>171</v>
      </c>
      <c r="E270" s="13" t="str">
        <f t="shared" si="79"/>
        <v/>
      </c>
      <c r="F270" s="48">
        <f t="shared" si="65"/>
        <v>44099</v>
      </c>
      <c r="G270" s="29" t="str">
        <f t="shared" si="80"/>
        <v>JOUR OUVRE</v>
      </c>
      <c r="I270" s="27" t="str">
        <f t="shared" si="78"/>
        <v/>
      </c>
      <c r="J270" s="13"/>
      <c r="K270" s="13"/>
      <c r="L270" s="13"/>
      <c r="M270" s="13"/>
      <c r="N270" s="29"/>
      <c r="O270" s="15" t="str">
        <f t="shared" si="68"/>
        <v/>
      </c>
      <c r="P270" s="16" t="str">
        <f t="shared" si="69"/>
        <v/>
      </c>
      <c r="Q270" s="23" t="str">
        <f t="shared" si="70"/>
        <v/>
      </c>
      <c r="R270" s="16" t="str">
        <f t="shared" si="71"/>
        <v/>
      </c>
      <c r="S270" s="23" t="str">
        <f t="shared" si="72"/>
        <v/>
      </c>
      <c r="T270" s="16" t="str">
        <f t="shared" si="73"/>
        <v/>
      </c>
      <c r="U270" s="23" t="str">
        <f t="shared" si="74"/>
        <v/>
      </c>
      <c r="V270" s="16" t="str">
        <f t="shared" si="75"/>
        <v/>
      </c>
      <c r="W270" s="26" t="str">
        <f t="shared" si="76"/>
        <v/>
      </c>
      <c r="X270" s="25" t="str">
        <f t="shared" si="77"/>
        <v/>
      </c>
    </row>
    <row r="271" spans="3:24" x14ac:dyDescent="0.25">
      <c r="C271" s="57">
        <f t="shared" si="66"/>
        <v>0</v>
      </c>
      <c r="D271" s="13">
        <f>IF(C271=1,SUM(C$2:C271),0)</f>
        <v>0</v>
      </c>
      <c r="E271" s="13" t="str">
        <f t="shared" si="79"/>
        <v/>
      </c>
      <c r="F271" s="48">
        <f t="shared" si="65"/>
        <v>44100</v>
      </c>
      <c r="G271" s="29" t="str">
        <f t="shared" si="80"/>
        <v>JOUR NON OUVRE</v>
      </c>
      <c r="I271" s="27" t="str">
        <f t="shared" si="78"/>
        <v/>
      </c>
      <c r="J271" s="13"/>
      <c r="K271" s="13"/>
      <c r="L271" s="13"/>
      <c r="M271" s="13"/>
      <c r="N271" s="29"/>
      <c r="O271" s="15" t="str">
        <f t="shared" si="68"/>
        <v/>
      </c>
      <c r="P271" s="16" t="str">
        <f t="shared" si="69"/>
        <v/>
      </c>
      <c r="Q271" s="23" t="str">
        <f t="shared" si="70"/>
        <v/>
      </c>
      <c r="R271" s="16" t="str">
        <f t="shared" si="71"/>
        <v/>
      </c>
      <c r="S271" s="23" t="str">
        <f t="shared" si="72"/>
        <v/>
      </c>
      <c r="T271" s="16" t="str">
        <f t="shared" si="73"/>
        <v/>
      </c>
      <c r="U271" s="23" t="str">
        <f t="shared" si="74"/>
        <v/>
      </c>
      <c r="V271" s="16" t="str">
        <f t="shared" si="75"/>
        <v/>
      </c>
      <c r="W271" s="26" t="str">
        <f t="shared" si="76"/>
        <v/>
      </c>
      <c r="X271" s="25" t="str">
        <f t="shared" si="77"/>
        <v/>
      </c>
    </row>
    <row r="272" spans="3:24" x14ac:dyDescent="0.25">
      <c r="C272" s="57">
        <f t="shared" si="66"/>
        <v>0</v>
      </c>
      <c r="D272" s="13">
        <f>IF(C272=1,SUM(C$2:C272),0)</f>
        <v>0</v>
      </c>
      <c r="E272" s="13" t="str">
        <f t="shared" si="79"/>
        <v/>
      </c>
      <c r="F272" s="48">
        <f t="shared" si="65"/>
        <v>44101</v>
      </c>
      <c r="G272" s="29" t="str">
        <f t="shared" si="80"/>
        <v>JOUR NON OUVRE</v>
      </c>
      <c r="I272" s="27" t="str">
        <f t="shared" si="78"/>
        <v/>
      </c>
      <c r="J272" s="13"/>
      <c r="K272" s="13"/>
      <c r="L272" s="13"/>
      <c r="M272" s="13"/>
      <c r="N272" s="29"/>
      <c r="O272" s="15" t="str">
        <f t="shared" si="68"/>
        <v/>
      </c>
      <c r="P272" s="16" t="str">
        <f t="shared" si="69"/>
        <v/>
      </c>
      <c r="Q272" s="23" t="str">
        <f t="shared" si="70"/>
        <v/>
      </c>
      <c r="R272" s="16" t="str">
        <f t="shared" si="71"/>
        <v/>
      </c>
      <c r="S272" s="23" t="str">
        <f t="shared" si="72"/>
        <v/>
      </c>
      <c r="T272" s="16" t="str">
        <f t="shared" si="73"/>
        <v/>
      </c>
      <c r="U272" s="23" t="str">
        <f t="shared" si="74"/>
        <v/>
      </c>
      <c r="V272" s="16" t="str">
        <f t="shared" si="75"/>
        <v/>
      </c>
      <c r="W272" s="26" t="str">
        <f t="shared" si="76"/>
        <v/>
      </c>
      <c r="X272" s="25" t="str">
        <f t="shared" si="77"/>
        <v/>
      </c>
    </row>
    <row r="273" spans="3:24" x14ac:dyDescent="0.25">
      <c r="C273" s="57">
        <f t="shared" si="66"/>
        <v>1</v>
      </c>
      <c r="D273" s="13">
        <f>IF(C273=1,SUM(C$2:C273),0)</f>
        <v>172</v>
      </c>
      <c r="E273" s="13" t="str">
        <f t="shared" si="79"/>
        <v/>
      </c>
      <c r="F273" s="48">
        <f t="shared" si="65"/>
        <v>44102</v>
      </c>
      <c r="G273" s="29" t="str">
        <f t="shared" si="80"/>
        <v>JOUR OUVRE</v>
      </c>
      <c r="I273" s="27" t="str">
        <f t="shared" si="78"/>
        <v/>
      </c>
      <c r="J273" s="13"/>
      <c r="K273" s="13"/>
      <c r="L273" s="13"/>
      <c r="M273" s="13"/>
      <c r="N273" s="29"/>
      <c r="O273" s="15" t="str">
        <f t="shared" si="68"/>
        <v/>
      </c>
      <c r="P273" s="16" t="str">
        <f t="shared" si="69"/>
        <v/>
      </c>
      <c r="Q273" s="23" t="str">
        <f t="shared" si="70"/>
        <v/>
      </c>
      <c r="R273" s="16" t="str">
        <f t="shared" si="71"/>
        <v/>
      </c>
      <c r="S273" s="23" t="str">
        <f t="shared" si="72"/>
        <v/>
      </c>
      <c r="T273" s="16" t="str">
        <f t="shared" si="73"/>
        <v/>
      </c>
      <c r="U273" s="23" t="str">
        <f t="shared" si="74"/>
        <v/>
      </c>
      <c r="V273" s="16" t="str">
        <f t="shared" si="75"/>
        <v/>
      </c>
      <c r="W273" s="26" t="str">
        <f t="shared" si="76"/>
        <v/>
      </c>
      <c r="X273" s="25" t="str">
        <f t="shared" si="77"/>
        <v/>
      </c>
    </row>
    <row r="274" spans="3:24" x14ac:dyDescent="0.25">
      <c r="C274" s="57">
        <f t="shared" si="66"/>
        <v>1</v>
      </c>
      <c r="D274" s="13">
        <f>IF(C274=1,SUM(C$2:C274),0)</f>
        <v>173</v>
      </c>
      <c r="E274" s="13" t="str">
        <f t="shared" si="79"/>
        <v/>
      </c>
      <c r="F274" s="48">
        <f t="shared" si="65"/>
        <v>44103</v>
      </c>
      <c r="G274" s="29" t="str">
        <f t="shared" si="80"/>
        <v>JOUR OUVRE</v>
      </c>
      <c r="I274" s="27" t="str">
        <f t="shared" si="78"/>
        <v/>
      </c>
      <c r="J274" s="13"/>
      <c r="K274" s="13"/>
      <c r="L274" s="13"/>
      <c r="M274" s="13"/>
      <c r="N274" s="29"/>
      <c r="O274" s="15" t="str">
        <f t="shared" si="68"/>
        <v/>
      </c>
      <c r="P274" s="16" t="str">
        <f t="shared" si="69"/>
        <v/>
      </c>
      <c r="Q274" s="23" t="str">
        <f t="shared" si="70"/>
        <v/>
      </c>
      <c r="R274" s="16" t="str">
        <f t="shared" si="71"/>
        <v/>
      </c>
      <c r="S274" s="23" t="str">
        <f t="shared" si="72"/>
        <v/>
      </c>
      <c r="T274" s="16" t="str">
        <f t="shared" si="73"/>
        <v/>
      </c>
      <c r="U274" s="23" t="str">
        <f t="shared" si="74"/>
        <v/>
      </c>
      <c r="V274" s="16" t="str">
        <f t="shared" si="75"/>
        <v/>
      </c>
      <c r="W274" s="26" t="str">
        <f t="shared" si="76"/>
        <v/>
      </c>
      <c r="X274" s="25" t="str">
        <f t="shared" si="77"/>
        <v/>
      </c>
    </row>
    <row r="275" spans="3:24" x14ac:dyDescent="0.25">
      <c r="C275" s="57">
        <f t="shared" si="66"/>
        <v>1</v>
      </c>
      <c r="D275" s="13">
        <f>IF(C275=1,SUM(C$2:C275),0)</f>
        <v>174</v>
      </c>
      <c r="E275" s="13" t="str">
        <f t="shared" si="79"/>
        <v/>
      </c>
      <c r="F275" s="48">
        <f t="shared" si="65"/>
        <v>44104</v>
      </c>
      <c r="G275" s="29" t="str">
        <f t="shared" si="80"/>
        <v>JOUR OUVRE</v>
      </c>
      <c r="I275" s="27" t="str">
        <f t="shared" si="78"/>
        <v/>
      </c>
      <c r="J275" s="13"/>
      <c r="K275" s="13"/>
      <c r="L275" s="13"/>
      <c r="M275" s="13"/>
      <c r="N275" s="29"/>
      <c r="O275" s="15" t="str">
        <f t="shared" si="68"/>
        <v/>
      </c>
      <c r="P275" s="16" t="str">
        <f t="shared" si="69"/>
        <v/>
      </c>
      <c r="Q275" s="23" t="str">
        <f t="shared" si="70"/>
        <v/>
      </c>
      <c r="R275" s="16" t="str">
        <f t="shared" si="71"/>
        <v/>
      </c>
      <c r="S275" s="23" t="str">
        <f t="shared" si="72"/>
        <v/>
      </c>
      <c r="T275" s="16" t="str">
        <f t="shared" si="73"/>
        <v/>
      </c>
      <c r="U275" s="23" t="str">
        <f t="shared" si="74"/>
        <v/>
      </c>
      <c r="V275" s="16" t="str">
        <f t="shared" si="75"/>
        <v/>
      </c>
      <c r="W275" s="26" t="str">
        <f t="shared" si="76"/>
        <v/>
      </c>
      <c r="X275" s="25" t="str">
        <f t="shared" si="77"/>
        <v/>
      </c>
    </row>
    <row r="276" spans="3:24" x14ac:dyDescent="0.25">
      <c r="C276" s="57">
        <f t="shared" si="66"/>
        <v>1</v>
      </c>
      <c r="D276" s="13">
        <f>IF(C276=1,SUM(C$2:C276),0)</f>
        <v>175</v>
      </c>
      <c r="E276" s="13" t="str">
        <f t="shared" si="79"/>
        <v/>
      </c>
      <c r="F276" s="48">
        <f t="shared" ref="F276:F339" si="81">IF(F275="","",IF(YEAR(F275+1)=YEAR(F275),F275+1,""))</f>
        <v>44105</v>
      </c>
      <c r="G276" s="29" t="str">
        <f t="shared" si="80"/>
        <v>JOUR OUVRE</v>
      </c>
      <c r="I276" s="27" t="str">
        <f t="shared" si="78"/>
        <v/>
      </c>
      <c r="J276" s="13"/>
      <c r="K276" s="13"/>
      <c r="L276" s="13"/>
      <c r="M276" s="13"/>
      <c r="N276" s="29"/>
      <c r="O276" s="15" t="str">
        <f t="shared" si="68"/>
        <v/>
      </c>
      <c r="P276" s="16" t="str">
        <f t="shared" si="69"/>
        <v/>
      </c>
      <c r="Q276" s="23" t="str">
        <f t="shared" si="70"/>
        <v/>
      </c>
      <c r="R276" s="16" t="str">
        <f t="shared" si="71"/>
        <v/>
      </c>
      <c r="S276" s="23" t="str">
        <f t="shared" si="72"/>
        <v/>
      </c>
      <c r="T276" s="16" t="str">
        <f t="shared" si="73"/>
        <v/>
      </c>
      <c r="U276" s="23" t="str">
        <f t="shared" si="74"/>
        <v/>
      </c>
      <c r="V276" s="16" t="str">
        <f t="shared" si="75"/>
        <v/>
      </c>
      <c r="W276" s="26" t="str">
        <f t="shared" si="76"/>
        <v/>
      </c>
      <c r="X276" s="25" t="str">
        <f t="shared" si="77"/>
        <v/>
      </c>
    </row>
    <row r="277" spans="3:24" x14ac:dyDescent="0.25">
      <c r="C277" s="57">
        <f t="shared" si="66"/>
        <v>1</v>
      </c>
      <c r="D277" s="13">
        <f>IF(C277=1,SUM(C$2:C277),0)</f>
        <v>176</v>
      </c>
      <c r="E277" s="13" t="str">
        <f t="shared" si="79"/>
        <v/>
      </c>
      <c r="F277" s="48">
        <f t="shared" si="81"/>
        <v>44106</v>
      </c>
      <c r="G277" s="29" t="str">
        <f t="shared" si="80"/>
        <v>JOUR OUVRE</v>
      </c>
      <c r="I277" s="27" t="str">
        <f t="shared" si="78"/>
        <v/>
      </c>
      <c r="J277" s="13"/>
      <c r="K277" s="13"/>
      <c r="L277" s="13"/>
      <c r="M277" s="13"/>
      <c r="N277" s="29"/>
      <c r="O277" s="15" t="str">
        <f t="shared" si="68"/>
        <v/>
      </c>
      <c r="P277" s="16" t="str">
        <f t="shared" si="69"/>
        <v/>
      </c>
      <c r="Q277" s="23" t="str">
        <f t="shared" si="70"/>
        <v/>
      </c>
      <c r="R277" s="16" t="str">
        <f t="shared" si="71"/>
        <v/>
      </c>
      <c r="S277" s="23" t="str">
        <f t="shared" si="72"/>
        <v/>
      </c>
      <c r="T277" s="16" t="str">
        <f t="shared" si="73"/>
        <v/>
      </c>
      <c r="U277" s="23" t="str">
        <f t="shared" si="74"/>
        <v/>
      </c>
      <c r="V277" s="16" t="str">
        <f t="shared" si="75"/>
        <v/>
      </c>
      <c r="W277" s="26" t="str">
        <f t="shared" si="76"/>
        <v/>
      </c>
      <c r="X277" s="25" t="str">
        <f t="shared" si="77"/>
        <v/>
      </c>
    </row>
    <row r="278" spans="3:24" x14ac:dyDescent="0.25">
      <c r="C278" s="57">
        <f t="shared" si="66"/>
        <v>0</v>
      </c>
      <c r="D278" s="13">
        <f>IF(C278=1,SUM(C$2:C278),0)</f>
        <v>0</v>
      </c>
      <c r="E278" s="13" t="str">
        <f t="shared" si="79"/>
        <v/>
      </c>
      <c r="F278" s="48">
        <f t="shared" si="81"/>
        <v>44107</v>
      </c>
      <c r="G278" s="29" t="str">
        <f t="shared" si="80"/>
        <v>JOUR NON OUVRE</v>
      </c>
      <c r="I278" s="27" t="str">
        <f t="shared" si="78"/>
        <v/>
      </c>
      <c r="J278" s="13"/>
      <c r="K278" s="13"/>
      <c r="L278" s="13"/>
      <c r="M278" s="13"/>
      <c r="N278" s="29"/>
      <c r="O278" s="15" t="str">
        <f t="shared" si="68"/>
        <v/>
      </c>
      <c r="P278" s="16" t="str">
        <f t="shared" si="69"/>
        <v/>
      </c>
      <c r="Q278" s="23" t="str">
        <f t="shared" si="70"/>
        <v/>
      </c>
      <c r="R278" s="16" t="str">
        <f t="shared" si="71"/>
        <v/>
      </c>
      <c r="S278" s="23" t="str">
        <f t="shared" si="72"/>
        <v/>
      </c>
      <c r="T278" s="16" t="str">
        <f t="shared" si="73"/>
        <v/>
      </c>
      <c r="U278" s="23" t="str">
        <f t="shared" si="74"/>
        <v/>
      </c>
      <c r="V278" s="16" t="str">
        <f t="shared" si="75"/>
        <v/>
      </c>
      <c r="W278" s="26" t="str">
        <f t="shared" si="76"/>
        <v/>
      </c>
      <c r="X278" s="25" t="str">
        <f t="shared" si="77"/>
        <v/>
      </c>
    </row>
    <row r="279" spans="3:24" x14ac:dyDescent="0.25">
      <c r="C279" s="57">
        <f t="shared" si="66"/>
        <v>0</v>
      </c>
      <c r="D279" s="13">
        <f>IF(C279=1,SUM(C$2:C279),0)</f>
        <v>0</v>
      </c>
      <c r="E279" s="13" t="str">
        <f t="shared" si="79"/>
        <v/>
      </c>
      <c r="F279" s="48">
        <f t="shared" si="81"/>
        <v>44108</v>
      </c>
      <c r="G279" s="29" t="str">
        <f t="shared" si="80"/>
        <v>JOUR NON OUVRE</v>
      </c>
      <c r="I279" s="27" t="str">
        <f t="shared" si="78"/>
        <v/>
      </c>
      <c r="J279" s="13"/>
      <c r="K279" s="13"/>
      <c r="L279" s="13"/>
      <c r="M279" s="13"/>
      <c r="N279" s="29"/>
      <c r="O279" s="15" t="str">
        <f t="shared" si="68"/>
        <v/>
      </c>
      <c r="P279" s="16" t="str">
        <f t="shared" si="69"/>
        <v/>
      </c>
      <c r="Q279" s="23" t="str">
        <f t="shared" si="70"/>
        <v/>
      </c>
      <c r="R279" s="16" t="str">
        <f t="shared" si="71"/>
        <v/>
      </c>
      <c r="S279" s="23" t="str">
        <f t="shared" si="72"/>
        <v/>
      </c>
      <c r="T279" s="16" t="str">
        <f t="shared" si="73"/>
        <v/>
      </c>
      <c r="U279" s="23" t="str">
        <f t="shared" si="74"/>
        <v/>
      </c>
      <c r="V279" s="16" t="str">
        <f t="shared" si="75"/>
        <v/>
      </c>
      <c r="W279" s="26" t="str">
        <f t="shared" si="76"/>
        <v/>
      </c>
      <c r="X279" s="25" t="str">
        <f t="shared" si="77"/>
        <v/>
      </c>
    </row>
    <row r="280" spans="3:24" x14ac:dyDescent="0.25">
      <c r="C280" s="57">
        <f t="shared" si="66"/>
        <v>1</v>
      </c>
      <c r="D280" s="13">
        <f>IF(C280=1,SUM(C$2:C280),0)</f>
        <v>177</v>
      </c>
      <c r="E280" s="13" t="str">
        <f t="shared" si="79"/>
        <v/>
      </c>
      <c r="F280" s="48">
        <f t="shared" si="81"/>
        <v>44109</v>
      </c>
      <c r="G280" s="29" t="str">
        <f t="shared" si="80"/>
        <v>JOUR OUVRE</v>
      </c>
      <c r="I280" s="27" t="str">
        <f t="shared" si="78"/>
        <v/>
      </c>
      <c r="J280" s="13"/>
      <c r="K280" s="13"/>
      <c r="L280" s="13"/>
      <c r="M280" s="13"/>
      <c r="N280" s="29"/>
      <c r="O280" s="15" t="str">
        <f t="shared" si="68"/>
        <v/>
      </c>
      <c r="P280" s="16" t="str">
        <f t="shared" si="69"/>
        <v/>
      </c>
      <c r="Q280" s="23" t="str">
        <f t="shared" si="70"/>
        <v/>
      </c>
      <c r="R280" s="16" t="str">
        <f t="shared" si="71"/>
        <v/>
      </c>
      <c r="S280" s="23" t="str">
        <f t="shared" si="72"/>
        <v/>
      </c>
      <c r="T280" s="16" t="str">
        <f t="shared" si="73"/>
        <v/>
      </c>
      <c r="U280" s="23" t="str">
        <f t="shared" si="74"/>
        <v/>
      </c>
      <c r="V280" s="16" t="str">
        <f t="shared" si="75"/>
        <v/>
      </c>
      <c r="W280" s="26" t="str">
        <f t="shared" si="76"/>
        <v/>
      </c>
      <c r="X280" s="25" t="str">
        <f t="shared" si="77"/>
        <v/>
      </c>
    </row>
    <row r="281" spans="3:24" x14ac:dyDescent="0.25">
      <c r="C281" s="57">
        <f t="shared" si="66"/>
        <v>1</v>
      </c>
      <c r="D281" s="13">
        <f>IF(C281=1,SUM(C$2:C281),0)</f>
        <v>178</v>
      </c>
      <c r="E281" s="13" t="str">
        <f t="shared" si="79"/>
        <v/>
      </c>
      <c r="F281" s="48">
        <f t="shared" si="81"/>
        <v>44110</v>
      </c>
      <c r="G281" s="29" t="str">
        <f t="shared" si="80"/>
        <v>JOUR OUVRE</v>
      </c>
      <c r="I281" s="27" t="str">
        <f t="shared" si="78"/>
        <v/>
      </c>
      <c r="J281" s="13"/>
      <c r="K281" s="13"/>
      <c r="L281" s="13"/>
      <c r="M281" s="13"/>
      <c r="N281" s="29"/>
      <c r="O281" s="15" t="str">
        <f t="shared" si="68"/>
        <v/>
      </c>
      <c r="P281" s="16" t="str">
        <f t="shared" si="69"/>
        <v/>
      </c>
      <c r="Q281" s="23" t="str">
        <f t="shared" si="70"/>
        <v/>
      </c>
      <c r="R281" s="16" t="str">
        <f t="shared" si="71"/>
        <v/>
      </c>
      <c r="S281" s="23" t="str">
        <f t="shared" si="72"/>
        <v/>
      </c>
      <c r="T281" s="16" t="str">
        <f t="shared" si="73"/>
        <v/>
      </c>
      <c r="U281" s="23" t="str">
        <f t="shared" si="74"/>
        <v/>
      </c>
      <c r="V281" s="16" t="str">
        <f t="shared" si="75"/>
        <v/>
      </c>
      <c r="W281" s="26" t="str">
        <f t="shared" si="76"/>
        <v/>
      </c>
      <c r="X281" s="25" t="str">
        <f t="shared" si="77"/>
        <v/>
      </c>
    </row>
    <row r="282" spans="3:24" x14ac:dyDescent="0.25">
      <c r="C282" s="57">
        <f t="shared" si="66"/>
        <v>1</v>
      </c>
      <c r="D282" s="13">
        <f>IF(C282=1,SUM(C$2:C282),0)</f>
        <v>179</v>
      </c>
      <c r="E282" s="13" t="str">
        <f t="shared" si="79"/>
        <v/>
      </c>
      <c r="F282" s="48">
        <f t="shared" si="81"/>
        <v>44111</v>
      </c>
      <c r="G282" s="29" t="str">
        <f t="shared" si="80"/>
        <v>JOUR OUVRE</v>
      </c>
      <c r="I282" s="27" t="str">
        <f t="shared" si="78"/>
        <v/>
      </c>
      <c r="J282" s="13"/>
      <c r="K282" s="13"/>
      <c r="L282" s="13"/>
      <c r="M282" s="13"/>
      <c r="N282" s="29"/>
      <c r="O282" s="15" t="str">
        <f t="shared" si="68"/>
        <v/>
      </c>
      <c r="P282" s="16" t="str">
        <f t="shared" si="69"/>
        <v/>
      </c>
      <c r="Q282" s="23" t="str">
        <f t="shared" si="70"/>
        <v/>
      </c>
      <c r="R282" s="16" t="str">
        <f t="shared" si="71"/>
        <v/>
      </c>
      <c r="S282" s="23" t="str">
        <f t="shared" si="72"/>
        <v/>
      </c>
      <c r="T282" s="16" t="str">
        <f t="shared" si="73"/>
        <v/>
      </c>
      <c r="U282" s="23" t="str">
        <f t="shared" si="74"/>
        <v/>
      </c>
      <c r="V282" s="16" t="str">
        <f t="shared" si="75"/>
        <v/>
      </c>
      <c r="W282" s="26" t="str">
        <f t="shared" si="76"/>
        <v/>
      </c>
      <c r="X282" s="25" t="str">
        <f t="shared" si="77"/>
        <v/>
      </c>
    </row>
    <row r="283" spans="3:24" x14ac:dyDescent="0.25">
      <c r="C283" s="57">
        <f t="shared" si="66"/>
        <v>1</v>
      </c>
      <c r="D283" s="13">
        <f>IF(C283=1,SUM(C$2:C283),0)</f>
        <v>180</v>
      </c>
      <c r="E283" s="13" t="str">
        <f t="shared" si="79"/>
        <v/>
      </c>
      <c r="F283" s="48">
        <f t="shared" si="81"/>
        <v>44112</v>
      </c>
      <c r="G283" s="29" t="str">
        <f t="shared" si="80"/>
        <v>JOUR OUVRE</v>
      </c>
      <c r="I283" s="27" t="str">
        <f t="shared" si="78"/>
        <v/>
      </c>
      <c r="J283" s="13"/>
      <c r="K283" s="13"/>
      <c r="L283" s="13"/>
      <c r="M283" s="13"/>
      <c r="N283" s="29"/>
      <c r="O283" s="15" t="str">
        <f t="shared" si="68"/>
        <v/>
      </c>
      <c r="P283" s="16" t="str">
        <f t="shared" si="69"/>
        <v/>
      </c>
      <c r="Q283" s="23" t="str">
        <f t="shared" si="70"/>
        <v/>
      </c>
      <c r="R283" s="16" t="str">
        <f t="shared" si="71"/>
        <v/>
      </c>
      <c r="S283" s="23" t="str">
        <f t="shared" si="72"/>
        <v/>
      </c>
      <c r="T283" s="16" t="str">
        <f t="shared" si="73"/>
        <v/>
      </c>
      <c r="U283" s="23" t="str">
        <f t="shared" si="74"/>
        <v/>
      </c>
      <c r="V283" s="16" t="str">
        <f t="shared" si="75"/>
        <v/>
      </c>
      <c r="W283" s="26" t="str">
        <f t="shared" si="76"/>
        <v/>
      </c>
      <c r="X283" s="25" t="str">
        <f t="shared" si="77"/>
        <v/>
      </c>
    </row>
    <row r="284" spans="3:24" x14ac:dyDescent="0.25">
      <c r="C284" s="57">
        <f t="shared" si="66"/>
        <v>1</v>
      </c>
      <c r="D284" s="13">
        <f>IF(C284=1,SUM(C$2:C284),0)</f>
        <v>181</v>
      </c>
      <c r="E284" s="13" t="str">
        <f t="shared" si="79"/>
        <v/>
      </c>
      <c r="F284" s="48">
        <f t="shared" si="81"/>
        <v>44113</v>
      </c>
      <c r="G284" s="29" t="str">
        <f t="shared" si="80"/>
        <v>JOUR OUVRE</v>
      </c>
      <c r="I284" s="27" t="str">
        <f t="shared" si="78"/>
        <v/>
      </c>
      <c r="J284" s="13"/>
      <c r="K284" s="13"/>
      <c r="L284" s="13"/>
      <c r="M284" s="13"/>
      <c r="N284" s="29"/>
      <c r="O284" s="15" t="str">
        <f t="shared" si="68"/>
        <v/>
      </c>
      <c r="P284" s="16" t="str">
        <f t="shared" si="69"/>
        <v/>
      </c>
      <c r="Q284" s="23" t="str">
        <f t="shared" si="70"/>
        <v/>
      </c>
      <c r="R284" s="16" t="str">
        <f t="shared" si="71"/>
        <v/>
      </c>
      <c r="S284" s="23" t="str">
        <f t="shared" si="72"/>
        <v/>
      </c>
      <c r="T284" s="16" t="str">
        <f t="shared" si="73"/>
        <v/>
      </c>
      <c r="U284" s="23" t="str">
        <f t="shared" si="74"/>
        <v/>
      </c>
      <c r="V284" s="16" t="str">
        <f t="shared" si="75"/>
        <v/>
      </c>
      <c r="W284" s="26" t="str">
        <f t="shared" si="76"/>
        <v/>
      </c>
      <c r="X284" s="25" t="str">
        <f t="shared" si="77"/>
        <v/>
      </c>
    </row>
    <row r="285" spans="3:24" x14ac:dyDescent="0.25">
      <c r="C285" s="57">
        <f t="shared" si="66"/>
        <v>0</v>
      </c>
      <c r="D285" s="13">
        <f>IF(C285=1,SUM(C$2:C285),0)</f>
        <v>0</v>
      </c>
      <c r="E285" s="13" t="str">
        <f t="shared" si="79"/>
        <v/>
      </c>
      <c r="F285" s="48">
        <f t="shared" si="81"/>
        <v>44114</v>
      </c>
      <c r="G285" s="29" t="str">
        <f t="shared" si="80"/>
        <v>JOUR NON OUVRE</v>
      </c>
      <c r="I285" s="27" t="str">
        <f t="shared" si="78"/>
        <v/>
      </c>
      <c r="J285" s="13"/>
      <c r="K285" s="13"/>
      <c r="L285" s="13"/>
      <c r="M285" s="13"/>
      <c r="N285" s="29"/>
      <c r="O285" s="15" t="str">
        <f t="shared" si="68"/>
        <v/>
      </c>
      <c r="P285" s="16" t="str">
        <f t="shared" si="69"/>
        <v/>
      </c>
      <c r="Q285" s="23" t="str">
        <f t="shared" si="70"/>
        <v/>
      </c>
      <c r="R285" s="16" t="str">
        <f t="shared" si="71"/>
        <v/>
      </c>
      <c r="S285" s="23" t="str">
        <f t="shared" si="72"/>
        <v/>
      </c>
      <c r="T285" s="16" t="str">
        <f t="shared" si="73"/>
        <v/>
      </c>
      <c r="U285" s="23" t="str">
        <f t="shared" si="74"/>
        <v/>
      </c>
      <c r="V285" s="16" t="str">
        <f t="shared" si="75"/>
        <v/>
      </c>
      <c r="W285" s="26" t="str">
        <f t="shared" si="76"/>
        <v/>
      </c>
      <c r="X285" s="25" t="str">
        <f t="shared" si="77"/>
        <v/>
      </c>
    </row>
    <row r="286" spans="3:24" x14ac:dyDescent="0.25">
      <c r="C286" s="57">
        <f t="shared" si="66"/>
        <v>0</v>
      </c>
      <c r="D286" s="13">
        <f>IF(C286=1,SUM(C$2:C286),0)</f>
        <v>0</v>
      </c>
      <c r="E286" s="13" t="str">
        <f t="shared" si="79"/>
        <v/>
      </c>
      <c r="F286" s="48">
        <f t="shared" si="81"/>
        <v>44115</v>
      </c>
      <c r="G286" s="29" t="str">
        <f t="shared" si="80"/>
        <v>JOUR NON OUVRE</v>
      </c>
      <c r="I286" s="27" t="str">
        <f t="shared" si="78"/>
        <v/>
      </c>
      <c r="J286" s="13"/>
      <c r="K286" s="13"/>
      <c r="L286" s="13"/>
      <c r="M286" s="13"/>
      <c r="N286" s="29"/>
      <c r="O286" s="15" t="str">
        <f t="shared" si="68"/>
        <v/>
      </c>
      <c r="P286" s="16" t="str">
        <f t="shared" si="69"/>
        <v/>
      </c>
      <c r="Q286" s="23" t="str">
        <f t="shared" si="70"/>
        <v/>
      </c>
      <c r="R286" s="16" t="str">
        <f t="shared" si="71"/>
        <v/>
      </c>
      <c r="S286" s="23" t="str">
        <f t="shared" si="72"/>
        <v/>
      </c>
      <c r="T286" s="16" t="str">
        <f t="shared" si="73"/>
        <v/>
      </c>
      <c r="U286" s="23" t="str">
        <f t="shared" si="74"/>
        <v/>
      </c>
      <c r="V286" s="16" t="str">
        <f t="shared" si="75"/>
        <v/>
      </c>
      <c r="W286" s="26" t="str">
        <f t="shared" si="76"/>
        <v/>
      </c>
      <c r="X286" s="25" t="str">
        <f t="shared" si="77"/>
        <v/>
      </c>
    </row>
    <row r="287" spans="3:24" x14ac:dyDescent="0.25">
      <c r="C287" s="57">
        <f t="shared" si="66"/>
        <v>1</v>
      </c>
      <c r="D287" s="13">
        <f>IF(C287=1,SUM(C$2:C287),0)</f>
        <v>182</v>
      </c>
      <c r="E287" s="13" t="str">
        <f t="shared" si="79"/>
        <v/>
      </c>
      <c r="F287" s="48">
        <f t="shared" si="81"/>
        <v>44116</v>
      </c>
      <c r="G287" s="29" t="str">
        <f t="shared" si="80"/>
        <v>JOUR OUVRE</v>
      </c>
      <c r="I287" s="27" t="str">
        <f t="shared" si="78"/>
        <v/>
      </c>
      <c r="J287" s="13"/>
      <c r="K287" s="13"/>
      <c r="L287" s="13"/>
      <c r="M287" s="13"/>
      <c r="N287" s="29"/>
      <c r="O287" s="15" t="str">
        <f t="shared" si="68"/>
        <v/>
      </c>
      <c r="P287" s="16" t="str">
        <f t="shared" si="69"/>
        <v/>
      </c>
      <c r="Q287" s="23" t="str">
        <f t="shared" si="70"/>
        <v/>
      </c>
      <c r="R287" s="16" t="str">
        <f t="shared" si="71"/>
        <v/>
      </c>
      <c r="S287" s="23" t="str">
        <f t="shared" si="72"/>
        <v/>
      </c>
      <c r="T287" s="16" t="str">
        <f t="shared" si="73"/>
        <v/>
      </c>
      <c r="U287" s="23" t="str">
        <f t="shared" si="74"/>
        <v/>
      </c>
      <c r="V287" s="16" t="str">
        <f t="shared" si="75"/>
        <v/>
      </c>
      <c r="W287" s="26" t="str">
        <f t="shared" si="76"/>
        <v/>
      </c>
      <c r="X287" s="25" t="str">
        <f t="shared" si="77"/>
        <v/>
      </c>
    </row>
    <row r="288" spans="3:24" x14ac:dyDescent="0.25">
      <c r="C288" s="57">
        <f t="shared" si="66"/>
        <v>1</v>
      </c>
      <c r="D288" s="13">
        <f>IF(C288=1,SUM(C$2:C288),0)</f>
        <v>183</v>
      </c>
      <c r="E288" s="13" t="str">
        <f t="shared" si="79"/>
        <v/>
      </c>
      <c r="F288" s="48">
        <f t="shared" si="81"/>
        <v>44117</v>
      </c>
      <c r="G288" s="29" t="str">
        <f t="shared" si="80"/>
        <v>JOUR OUVRE</v>
      </c>
      <c r="I288" s="27" t="str">
        <f t="shared" si="78"/>
        <v/>
      </c>
      <c r="J288" s="13"/>
      <c r="K288" s="13"/>
      <c r="L288" s="13"/>
      <c r="M288" s="13"/>
      <c r="N288" s="29"/>
      <c r="O288" s="15" t="str">
        <f t="shared" si="68"/>
        <v/>
      </c>
      <c r="P288" s="16" t="str">
        <f t="shared" si="69"/>
        <v/>
      </c>
      <c r="Q288" s="23" t="str">
        <f t="shared" si="70"/>
        <v/>
      </c>
      <c r="R288" s="16" t="str">
        <f t="shared" si="71"/>
        <v/>
      </c>
      <c r="S288" s="23" t="str">
        <f t="shared" si="72"/>
        <v/>
      </c>
      <c r="T288" s="16" t="str">
        <f t="shared" si="73"/>
        <v/>
      </c>
      <c r="U288" s="23" t="str">
        <f t="shared" si="74"/>
        <v/>
      </c>
      <c r="V288" s="16" t="str">
        <f t="shared" si="75"/>
        <v/>
      </c>
      <c r="W288" s="26" t="str">
        <f t="shared" si="76"/>
        <v/>
      </c>
      <c r="X288" s="25" t="str">
        <f t="shared" si="77"/>
        <v/>
      </c>
    </row>
    <row r="289" spans="3:24" x14ac:dyDescent="0.25">
      <c r="C289" s="57">
        <f t="shared" si="66"/>
        <v>1</v>
      </c>
      <c r="D289" s="13">
        <f>IF(C289=1,SUM(C$2:C289),0)</f>
        <v>184</v>
      </c>
      <c r="E289" s="13" t="str">
        <f t="shared" si="79"/>
        <v/>
      </c>
      <c r="F289" s="48">
        <f t="shared" si="81"/>
        <v>44118</v>
      </c>
      <c r="G289" s="29" t="str">
        <f t="shared" si="80"/>
        <v>JOUR OUVRE</v>
      </c>
      <c r="I289" s="27" t="str">
        <f t="shared" si="78"/>
        <v/>
      </c>
      <c r="J289" s="13"/>
      <c r="K289" s="13"/>
      <c r="L289" s="13"/>
      <c r="M289" s="13"/>
      <c r="N289" s="29"/>
      <c r="O289" s="15" t="str">
        <f t="shared" si="68"/>
        <v/>
      </c>
      <c r="P289" s="16" t="str">
        <f t="shared" si="69"/>
        <v/>
      </c>
      <c r="Q289" s="23" t="str">
        <f t="shared" si="70"/>
        <v/>
      </c>
      <c r="R289" s="16" t="str">
        <f t="shared" si="71"/>
        <v/>
      </c>
      <c r="S289" s="23" t="str">
        <f t="shared" si="72"/>
        <v/>
      </c>
      <c r="T289" s="16" t="str">
        <f t="shared" si="73"/>
        <v/>
      </c>
      <c r="U289" s="23" t="str">
        <f t="shared" si="74"/>
        <v/>
      </c>
      <c r="V289" s="16" t="str">
        <f t="shared" si="75"/>
        <v/>
      </c>
      <c r="W289" s="26" t="str">
        <f t="shared" si="76"/>
        <v/>
      </c>
      <c r="X289" s="25" t="str">
        <f t="shared" si="77"/>
        <v/>
      </c>
    </row>
    <row r="290" spans="3:24" x14ac:dyDescent="0.25">
      <c r="C290" s="57">
        <f t="shared" si="66"/>
        <v>1</v>
      </c>
      <c r="D290" s="13">
        <f>IF(C290=1,SUM(C$2:C290),0)</f>
        <v>185</v>
      </c>
      <c r="E290" s="13" t="str">
        <f t="shared" si="79"/>
        <v/>
      </c>
      <c r="F290" s="48">
        <f t="shared" si="81"/>
        <v>44119</v>
      </c>
      <c r="G290" s="29" t="str">
        <f t="shared" si="80"/>
        <v>JOUR OUVRE</v>
      </c>
      <c r="I290" s="27" t="str">
        <f t="shared" si="78"/>
        <v/>
      </c>
      <c r="J290" s="13"/>
      <c r="K290" s="13"/>
      <c r="L290" s="13"/>
      <c r="M290" s="13"/>
      <c r="N290" s="29"/>
      <c r="O290" s="15" t="str">
        <f t="shared" si="68"/>
        <v/>
      </c>
      <c r="P290" s="16" t="str">
        <f t="shared" si="69"/>
        <v/>
      </c>
      <c r="Q290" s="23" t="str">
        <f t="shared" si="70"/>
        <v/>
      </c>
      <c r="R290" s="16" t="str">
        <f t="shared" si="71"/>
        <v/>
      </c>
      <c r="S290" s="23" t="str">
        <f t="shared" si="72"/>
        <v/>
      </c>
      <c r="T290" s="16" t="str">
        <f t="shared" si="73"/>
        <v/>
      </c>
      <c r="U290" s="23" t="str">
        <f t="shared" si="74"/>
        <v/>
      </c>
      <c r="V290" s="16" t="str">
        <f t="shared" si="75"/>
        <v/>
      </c>
      <c r="W290" s="26" t="str">
        <f t="shared" si="76"/>
        <v/>
      </c>
      <c r="X290" s="25" t="str">
        <f t="shared" si="77"/>
        <v/>
      </c>
    </row>
    <row r="291" spans="3:24" x14ac:dyDescent="0.25">
      <c r="C291" s="57">
        <f t="shared" si="66"/>
        <v>1</v>
      </c>
      <c r="D291" s="13">
        <f>IF(C291=1,SUM(C$2:C291),0)</f>
        <v>186</v>
      </c>
      <c r="E291" s="13" t="str">
        <f t="shared" si="79"/>
        <v/>
      </c>
      <c r="F291" s="48">
        <f t="shared" si="81"/>
        <v>44120</v>
      </c>
      <c r="G291" s="29" t="str">
        <f t="shared" si="80"/>
        <v>JOUR OUVRE</v>
      </c>
      <c r="I291" s="27" t="str">
        <f t="shared" si="78"/>
        <v/>
      </c>
      <c r="J291" s="13"/>
      <c r="K291" s="13"/>
      <c r="L291" s="13"/>
      <c r="M291" s="13"/>
      <c r="N291" s="29"/>
      <c r="O291" s="15" t="str">
        <f t="shared" si="68"/>
        <v/>
      </c>
      <c r="P291" s="16" t="str">
        <f t="shared" si="69"/>
        <v/>
      </c>
      <c r="Q291" s="23" t="str">
        <f t="shared" si="70"/>
        <v/>
      </c>
      <c r="R291" s="16" t="str">
        <f t="shared" si="71"/>
        <v/>
      </c>
      <c r="S291" s="23" t="str">
        <f t="shared" si="72"/>
        <v/>
      </c>
      <c r="T291" s="16" t="str">
        <f t="shared" si="73"/>
        <v/>
      </c>
      <c r="U291" s="23" t="str">
        <f t="shared" si="74"/>
        <v/>
      </c>
      <c r="V291" s="16" t="str">
        <f t="shared" si="75"/>
        <v/>
      </c>
      <c r="W291" s="26" t="str">
        <f t="shared" si="76"/>
        <v/>
      </c>
      <c r="X291" s="25" t="str">
        <f t="shared" si="77"/>
        <v/>
      </c>
    </row>
    <row r="292" spans="3:24" x14ac:dyDescent="0.25">
      <c r="C292" s="57">
        <f t="shared" ref="C292:C355" si="82">IF(G292="JOUR OUVRE",1,0)</f>
        <v>0</v>
      </c>
      <c r="D292" s="13">
        <f>IF(C292=1,SUM(C$2:C292),0)</f>
        <v>0</v>
      </c>
      <c r="E292" s="13" t="str">
        <f t="shared" si="79"/>
        <v/>
      </c>
      <c r="F292" s="48">
        <f t="shared" si="81"/>
        <v>44121</v>
      </c>
      <c r="G292" s="29" t="str">
        <f t="shared" si="80"/>
        <v>JOUR NON OUVRE</v>
      </c>
      <c r="I292" s="27" t="str">
        <f t="shared" si="78"/>
        <v/>
      </c>
      <c r="J292" s="13"/>
      <c r="K292" s="13"/>
      <c r="L292" s="13"/>
      <c r="M292" s="13"/>
      <c r="N292" s="29"/>
      <c r="O292" s="15" t="str">
        <f t="shared" si="68"/>
        <v/>
      </c>
      <c r="P292" s="16" t="str">
        <f t="shared" si="69"/>
        <v/>
      </c>
      <c r="Q292" s="23" t="str">
        <f t="shared" si="70"/>
        <v/>
      </c>
      <c r="R292" s="16" t="str">
        <f t="shared" si="71"/>
        <v/>
      </c>
      <c r="S292" s="23" t="str">
        <f t="shared" si="72"/>
        <v/>
      </c>
      <c r="T292" s="16" t="str">
        <f t="shared" si="73"/>
        <v/>
      </c>
      <c r="U292" s="23" t="str">
        <f t="shared" si="74"/>
        <v/>
      </c>
      <c r="V292" s="16" t="str">
        <f t="shared" si="75"/>
        <v/>
      </c>
      <c r="W292" s="26" t="str">
        <f t="shared" si="76"/>
        <v/>
      </c>
      <c r="X292" s="25" t="str">
        <f t="shared" si="77"/>
        <v/>
      </c>
    </row>
    <row r="293" spans="3:24" x14ac:dyDescent="0.25">
      <c r="C293" s="57">
        <f t="shared" si="82"/>
        <v>0</v>
      </c>
      <c r="D293" s="13">
        <f>IF(C293=1,SUM(C$2:C293),0)</f>
        <v>0</v>
      </c>
      <c r="E293" s="13" t="str">
        <f t="shared" si="79"/>
        <v/>
      </c>
      <c r="F293" s="48">
        <f t="shared" si="81"/>
        <v>44122</v>
      </c>
      <c r="G293" s="29" t="str">
        <f t="shared" si="80"/>
        <v>JOUR NON OUVRE</v>
      </c>
      <c r="I293" s="27" t="str">
        <f t="shared" si="78"/>
        <v/>
      </c>
      <c r="J293" s="13"/>
      <c r="K293" s="13"/>
      <c r="L293" s="13"/>
      <c r="M293" s="13"/>
      <c r="N293" s="29"/>
      <c r="O293" s="15" t="str">
        <f t="shared" si="68"/>
        <v/>
      </c>
      <c r="P293" s="16" t="str">
        <f t="shared" si="69"/>
        <v/>
      </c>
      <c r="Q293" s="23" t="str">
        <f t="shared" si="70"/>
        <v/>
      </c>
      <c r="R293" s="16" t="str">
        <f t="shared" si="71"/>
        <v/>
      </c>
      <c r="S293" s="23" t="str">
        <f t="shared" si="72"/>
        <v/>
      </c>
      <c r="T293" s="16" t="str">
        <f t="shared" si="73"/>
        <v/>
      </c>
      <c r="U293" s="23" t="str">
        <f t="shared" si="74"/>
        <v/>
      </c>
      <c r="V293" s="16" t="str">
        <f t="shared" si="75"/>
        <v/>
      </c>
      <c r="W293" s="26" t="str">
        <f t="shared" si="76"/>
        <v/>
      </c>
      <c r="X293" s="25" t="str">
        <f t="shared" si="77"/>
        <v/>
      </c>
    </row>
    <row r="294" spans="3:24" x14ac:dyDescent="0.25">
      <c r="C294" s="57">
        <f t="shared" si="82"/>
        <v>1</v>
      </c>
      <c r="D294" s="13">
        <f>IF(C294=1,SUM(C$2:C294),0)</f>
        <v>187</v>
      </c>
      <c r="E294" s="13" t="str">
        <f t="shared" si="79"/>
        <v/>
      </c>
      <c r="F294" s="48">
        <f t="shared" si="81"/>
        <v>44123</v>
      </c>
      <c r="G294" s="29" t="str">
        <f t="shared" si="80"/>
        <v>JOUR OUVRE</v>
      </c>
      <c r="I294" s="27" t="str">
        <f t="shared" si="78"/>
        <v/>
      </c>
      <c r="J294" s="13"/>
      <c r="K294" s="13"/>
      <c r="L294" s="13"/>
      <c r="M294" s="13"/>
      <c r="N294" s="29"/>
      <c r="O294" s="15" t="str">
        <f t="shared" si="68"/>
        <v/>
      </c>
      <c r="P294" s="16" t="str">
        <f t="shared" si="69"/>
        <v/>
      </c>
      <c r="Q294" s="23" t="str">
        <f t="shared" si="70"/>
        <v/>
      </c>
      <c r="R294" s="16" t="str">
        <f t="shared" si="71"/>
        <v/>
      </c>
      <c r="S294" s="23" t="str">
        <f t="shared" si="72"/>
        <v/>
      </c>
      <c r="T294" s="16" t="str">
        <f t="shared" si="73"/>
        <v/>
      </c>
      <c r="U294" s="23" t="str">
        <f t="shared" si="74"/>
        <v/>
      </c>
      <c r="V294" s="16" t="str">
        <f t="shared" si="75"/>
        <v/>
      </c>
      <c r="W294" s="26" t="str">
        <f t="shared" si="76"/>
        <v/>
      </c>
      <c r="X294" s="25" t="str">
        <f t="shared" si="77"/>
        <v/>
      </c>
    </row>
    <row r="295" spans="3:24" x14ac:dyDescent="0.25">
      <c r="C295" s="57">
        <f t="shared" si="82"/>
        <v>1</v>
      </c>
      <c r="D295" s="13">
        <f>IF(C295=1,SUM(C$2:C295),0)</f>
        <v>188</v>
      </c>
      <c r="E295" s="13" t="str">
        <f t="shared" si="79"/>
        <v/>
      </c>
      <c r="F295" s="48">
        <f t="shared" si="81"/>
        <v>44124</v>
      </c>
      <c r="G295" s="29" t="str">
        <f t="shared" si="80"/>
        <v>JOUR OUVRE</v>
      </c>
      <c r="I295" s="27" t="str">
        <f t="shared" si="78"/>
        <v/>
      </c>
      <c r="J295" s="13"/>
      <c r="K295" s="13"/>
      <c r="L295" s="13"/>
      <c r="M295" s="13"/>
      <c r="N295" s="29"/>
      <c r="O295" s="15" t="str">
        <f t="shared" si="68"/>
        <v/>
      </c>
      <c r="P295" s="16" t="str">
        <f t="shared" si="69"/>
        <v/>
      </c>
      <c r="Q295" s="23" t="str">
        <f t="shared" si="70"/>
        <v/>
      </c>
      <c r="R295" s="16" t="str">
        <f t="shared" si="71"/>
        <v/>
      </c>
      <c r="S295" s="23" t="str">
        <f t="shared" si="72"/>
        <v/>
      </c>
      <c r="T295" s="16" t="str">
        <f t="shared" si="73"/>
        <v/>
      </c>
      <c r="U295" s="23" t="str">
        <f t="shared" si="74"/>
        <v/>
      </c>
      <c r="V295" s="16" t="str">
        <f t="shared" si="75"/>
        <v/>
      </c>
      <c r="W295" s="26" t="str">
        <f t="shared" si="76"/>
        <v/>
      </c>
      <c r="X295" s="25" t="str">
        <f t="shared" si="77"/>
        <v/>
      </c>
    </row>
    <row r="296" spans="3:24" x14ac:dyDescent="0.25">
      <c r="C296" s="57">
        <f t="shared" si="82"/>
        <v>1</v>
      </c>
      <c r="D296" s="13">
        <f>IF(C296=1,SUM(C$2:C296),0)</f>
        <v>189</v>
      </c>
      <c r="E296" s="13" t="str">
        <f t="shared" si="79"/>
        <v/>
      </c>
      <c r="F296" s="48">
        <f t="shared" si="81"/>
        <v>44125</v>
      </c>
      <c r="G296" s="29" t="str">
        <f t="shared" si="80"/>
        <v>JOUR OUVRE</v>
      </c>
      <c r="I296" s="27" t="str">
        <f t="shared" si="78"/>
        <v/>
      </c>
      <c r="J296" s="13"/>
      <c r="K296" s="13"/>
      <c r="L296" s="13"/>
      <c r="M296" s="13"/>
      <c r="N296" s="29"/>
      <c r="O296" s="15" t="str">
        <f t="shared" ref="O296:O359" si="83">IFERROR(IF(OR(I296="",J296="",K296="",L296="",M296=""),"",M296-J296),0)</f>
        <v/>
      </c>
      <c r="P296" s="16" t="str">
        <f t="shared" ref="P296:P359" si="84">IF(O296="","",O296*24)</f>
        <v/>
      </c>
      <c r="Q296" s="23" t="str">
        <f t="shared" ref="Q296:Q359" si="85">IF(O296="","",L296-K296)</f>
        <v/>
      </c>
      <c r="R296" s="16" t="str">
        <f t="shared" ref="R296:R359" si="86">IF(O296="","",Q296*24)</f>
        <v/>
      </c>
      <c r="S296" s="23" t="str">
        <f t="shared" ref="S296:S359" si="87">IF(Q296&lt;AB$1,AB$1,Q296)</f>
        <v/>
      </c>
      <c r="T296" s="16" t="str">
        <f t="shared" ref="T296:T359" si="88">IF(R296&lt;AC$1,AC$1,R296)</f>
        <v/>
      </c>
      <c r="U296" s="23" t="str">
        <f t="shared" ref="U296:U359" si="89">IF(O296="","",O296-S296)</f>
        <v/>
      </c>
      <c r="V296" s="16" t="str">
        <f t="shared" ref="V296:V359" si="90">IF(O296="","",P296-T296)</f>
        <v/>
      </c>
      <c r="W296" s="26" t="str">
        <f t="shared" ref="W296:W359" si="91">IF(O296="","",IF(U296&gt;AB$2,U296-AB$2,0))</f>
        <v/>
      </c>
      <c r="X296" s="25" t="str">
        <f t="shared" ref="X296:X359" si="92">IF(W296="","",W296*24)</f>
        <v/>
      </c>
    </row>
    <row r="297" spans="3:24" x14ac:dyDescent="0.25">
      <c r="C297" s="57">
        <f t="shared" si="82"/>
        <v>1</v>
      </c>
      <c r="D297" s="13">
        <f>IF(C297=1,SUM(C$2:C297),0)</f>
        <v>190</v>
      </c>
      <c r="E297" s="13" t="str">
        <f t="shared" si="79"/>
        <v/>
      </c>
      <c r="F297" s="48">
        <f t="shared" si="81"/>
        <v>44126</v>
      </c>
      <c r="G297" s="29" t="str">
        <f t="shared" si="80"/>
        <v>JOUR OUVRE</v>
      </c>
      <c r="I297" s="27" t="str">
        <f t="shared" si="78"/>
        <v/>
      </c>
      <c r="J297" s="13"/>
      <c r="K297" s="13"/>
      <c r="L297" s="13"/>
      <c r="M297" s="13"/>
      <c r="N297" s="29"/>
      <c r="O297" s="15" t="str">
        <f t="shared" si="83"/>
        <v/>
      </c>
      <c r="P297" s="16" t="str">
        <f t="shared" si="84"/>
        <v/>
      </c>
      <c r="Q297" s="23" t="str">
        <f t="shared" si="85"/>
        <v/>
      </c>
      <c r="R297" s="16" t="str">
        <f t="shared" si="86"/>
        <v/>
      </c>
      <c r="S297" s="23" t="str">
        <f t="shared" si="87"/>
        <v/>
      </c>
      <c r="T297" s="16" t="str">
        <f t="shared" si="88"/>
        <v/>
      </c>
      <c r="U297" s="23" t="str">
        <f t="shared" si="89"/>
        <v/>
      </c>
      <c r="V297" s="16" t="str">
        <f t="shared" si="90"/>
        <v/>
      </c>
      <c r="W297" s="26" t="str">
        <f t="shared" si="91"/>
        <v/>
      </c>
      <c r="X297" s="25" t="str">
        <f t="shared" si="92"/>
        <v/>
      </c>
    </row>
    <row r="298" spans="3:24" x14ac:dyDescent="0.25">
      <c r="C298" s="57">
        <f t="shared" si="82"/>
        <v>1</v>
      </c>
      <c r="D298" s="13">
        <f>IF(C298=1,SUM(C$2:C298),0)</f>
        <v>191</v>
      </c>
      <c r="E298" s="13" t="str">
        <f t="shared" si="79"/>
        <v/>
      </c>
      <c r="F298" s="48">
        <f t="shared" si="81"/>
        <v>44127</v>
      </c>
      <c r="G298" s="29" t="str">
        <f t="shared" si="80"/>
        <v>JOUR OUVRE</v>
      </c>
      <c r="I298" s="27" t="str">
        <f t="shared" si="78"/>
        <v/>
      </c>
      <c r="J298" s="13"/>
      <c r="K298" s="13"/>
      <c r="L298" s="13"/>
      <c r="M298" s="13"/>
      <c r="N298" s="29"/>
      <c r="O298" s="15" t="str">
        <f t="shared" si="83"/>
        <v/>
      </c>
      <c r="P298" s="16" t="str">
        <f t="shared" si="84"/>
        <v/>
      </c>
      <c r="Q298" s="23" t="str">
        <f t="shared" si="85"/>
        <v/>
      </c>
      <c r="R298" s="16" t="str">
        <f t="shared" si="86"/>
        <v/>
      </c>
      <c r="S298" s="23" t="str">
        <f t="shared" si="87"/>
        <v/>
      </c>
      <c r="T298" s="16" t="str">
        <f t="shared" si="88"/>
        <v/>
      </c>
      <c r="U298" s="23" t="str">
        <f t="shared" si="89"/>
        <v/>
      </c>
      <c r="V298" s="16" t="str">
        <f t="shared" si="90"/>
        <v/>
      </c>
      <c r="W298" s="26" t="str">
        <f t="shared" si="91"/>
        <v/>
      </c>
      <c r="X298" s="25" t="str">
        <f t="shared" si="92"/>
        <v/>
      </c>
    </row>
    <row r="299" spans="3:24" x14ac:dyDescent="0.25">
      <c r="C299" s="57">
        <f t="shared" si="82"/>
        <v>0</v>
      </c>
      <c r="D299" s="13">
        <f>IF(C299=1,SUM(C$2:C299),0)</f>
        <v>0</v>
      </c>
      <c r="E299" s="13" t="str">
        <f t="shared" si="79"/>
        <v/>
      </c>
      <c r="F299" s="48">
        <f t="shared" si="81"/>
        <v>44128</v>
      </c>
      <c r="G299" s="29" t="str">
        <f t="shared" si="80"/>
        <v>JOUR NON OUVRE</v>
      </c>
      <c r="I299" s="27" t="str">
        <f t="shared" si="78"/>
        <v/>
      </c>
      <c r="J299" s="13"/>
      <c r="K299" s="13"/>
      <c r="L299" s="13"/>
      <c r="M299" s="13"/>
      <c r="N299" s="29"/>
      <c r="O299" s="15" t="str">
        <f t="shared" si="83"/>
        <v/>
      </c>
      <c r="P299" s="16" t="str">
        <f t="shared" si="84"/>
        <v/>
      </c>
      <c r="Q299" s="23" t="str">
        <f t="shared" si="85"/>
        <v/>
      </c>
      <c r="R299" s="16" t="str">
        <f t="shared" si="86"/>
        <v/>
      </c>
      <c r="S299" s="23" t="str">
        <f t="shared" si="87"/>
        <v/>
      </c>
      <c r="T299" s="16" t="str">
        <f t="shared" si="88"/>
        <v/>
      </c>
      <c r="U299" s="23" t="str">
        <f t="shared" si="89"/>
        <v/>
      </c>
      <c r="V299" s="16" t="str">
        <f t="shared" si="90"/>
        <v/>
      </c>
      <c r="W299" s="26" t="str">
        <f t="shared" si="91"/>
        <v/>
      </c>
      <c r="X299" s="25" t="str">
        <f t="shared" si="92"/>
        <v/>
      </c>
    </row>
    <row r="300" spans="3:24" x14ac:dyDescent="0.25">
      <c r="C300" s="57">
        <f t="shared" si="82"/>
        <v>0</v>
      </c>
      <c r="D300" s="13">
        <f>IF(C300=1,SUM(C$2:C300),0)</f>
        <v>0</v>
      </c>
      <c r="E300" s="13" t="str">
        <f t="shared" si="79"/>
        <v/>
      </c>
      <c r="F300" s="48">
        <f t="shared" si="81"/>
        <v>44129</v>
      </c>
      <c r="G300" s="29" t="str">
        <f t="shared" si="80"/>
        <v>JOUR NON OUVRE</v>
      </c>
      <c r="I300" s="27" t="str">
        <f t="shared" ref="I300:I363" si="93">IF(E300="","",VLOOKUP(E300,D300:F648,3,FALSE))</f>
        <v/>
      </c>
      <c r="J300" s="13"/>
      <c r="K300" s="13"/>
      <c r="L300" s="13"/>
      <c r="M300" s="13"/>
      <c r="N300" s="29"/>
      <c r="O300" s="15" t="str">
        <f t="shared" si="83"/>
        <v/>
      </c>
      <c r="P300" s="16" t="str">
        <f t="shared" si="84"/>
        <v/>
      </c>
      <c r="Q300" s="23" t="str">
        <f t="shared" si="85"/>
        <v/>
      </c>
      <c r="R300" s="16" t="str">
        <f t="shared" si="86"/>
        <v/>
      </c>
      <c r="S300" s="23" t="str">
        <f t="shared" si="87"/>
        <v/>
      </c>
      <c r="T300" s="16" t="str">
        <f t="shared" si="88"/>
        <v/>
      </c>
      <c r="U300" s="23" t="str">
        <f t="shared" si="89"/>
        <v/>
      </c>
      <c r="V300" s="16" t="str">
        <f t="shared" si="90"/>
        <v/>
      </c>
      <c r="W300" s="26" t="str">
        <f t="shared" si="91"/>
        <v/>
      </c>
      <c r="X300" s="25" t="str">
        <f t="shared" si="92"/>
        <v/>
      </c>
    </row>
    <row r="301" spans="3:24" x14ac:dyDescent="0.25">
      <c r="C301" s="57">
        <f t="shared" si="82"/>
        <v>1</v>
      </c>
      <c r="D301" s="13">
        <f>IF(C301=1,SUM(C$2:C301),0)</f>
        <v>192</v>
      </c>
      <c r="E301" s="13" t="str">
        <f t="shared" si="79"/>
        <v/>
      </c>
      <c r="F301" s="48">
        <f t="shared" si="81"/>
        <v>44130</v>
      </c>
      <c r="G301" s="29" t="str">
        <f t="shared" si="80"/>
        <v>JOUR OUVRE</v>
      </c>
      <c r="I301" s="27" t="str">
        <f t="shared" si="93"/>
        <v/>
      </c>
      <c r="J301" s="13"/>
      <c r="K301" s="13"/>
      <c r="L301" s="13"/>
      <c r="M301" s="13"/>
      <c r="N301" s="29"/>
      <c r="O301" s="15" t="str">
        <f t="shared" si="83"/>
        <v/>
      </c>
      <c r="P301" s="16" t="str">
        <f t="shared" si="84"/>
        <v/>
      </c>
      <c r="Q301" s="23" t="str">
        <f t="shared" si="85"/>
        <v/>
      </c>
      <c r="R301" s="16" t="str">
        <f t="shared" si="86"/>
        <v/>
      </c>
      <c r="S301" s="23" t="str">
        <f t="shared" si="87"/>
        <v/>
      </c>
      <c r="T301" s="16" t="str">
        <f t="shared" si="88"/>
        <v/>
      </c>
      <c r="U301" s="23" t="str">
        <f t="shared" si="89"/>
        <v/>
      </c>
      <c r="V301" s="16" t="str">
        <f t="shared" si="90"/>
        <v/>
      </c>
      <c r="W301" s="26" t="str">
        <f t="shared" si="91"/>
        <v/>
      </c>
      <c r="X301" s="25" t="str">
        <f t="shared" si="92"/>
        <v/>
      </c>
    </row>
    <row r="302" spans="3:24" x14ac:dyDescent="0.25">
      <c r="C302" s="57">
        <f t="shared" si="82"/>
        <v>1</v>
      </c>
      <c r="D302" s="13">
        <f>IF(C302=1,SUM(C$2:C302),0)</f>
        <v>193</v>
      </c>
      <c r="E302" s="13" t="str">
        <f t="shared" si="79"/>
        <v/>
      </c>
      <c r="F302" s="48">
        <f t="shared" si="81"/>
        <v>44131</v>
      </c>
      <c r="G302" s="29" t="str">
        <f t="shared" si="80"/>
        <v>JOUR OUVRE</v>
      </c>
      <c r="I302" s="27" t="str">
        <f t="shared" si="93"/>
        <v/>
      </c>
      <c r="J302" s="13"/>
      <c r="K302" s="13"/>
      <c r="L302" s="13"/>
      <c r="M302" s="13"/>
      <c r="N302" s="29"/>
      <c r="O302" s="15" t="str">
        <f t="shared" si="83"/>
        <v/>
      </c>
      <c r="P302" s="16" t="str">
        <f t="shared" si="84"/>
        <v/>
      </c>
      <c r="Q302" s="23" t="str">
        <f t="shared" si="85"/>
        <v/>
      </c>
      <c r="R302" s="16" t="str">
        <f t="shared" si="86"/>
        <v/>
      </c>
      <c r="S302" s="23" t="str">
        <f t="shared" si="87"/>
        <v/>
      </c>
      <c r="T302" s="16" t="str">
        <f t="shared" si="88"/>
        <v/>
      </c>
      <c r="U302" s="23" t="str">
        <f t="shared" si="89"/>
        <v/>
      </c>
      <c r="V302" s="16" t="str">
        <f t="shared" si="90"/>
        <v/>
      </c>
      <c r="W302" s="26" t="str">
        <f t="shared" si="91"/>
        <v/>
      </c>
      <c r="X302" s="25" t="str">
        <f t="shared" si="92"/>
        <v/>
      </c>
    </row>
    <row r="303" spans="3:24" x14ac:dyDescent="0.25">
      <c r="C303" s="57">
        <f t="shared" si="82"/>
        <v>1</v>
      </c>
      <c r="D303" s="13">
        <f>IF(C303=1,SUM(C$2:C303),0)</f>
        <v>194</v>
      </c>
      <c r="E303" s="13" t="str">
        <f t="shared" si="79"/>
        <v/>
      </c>
      <c r="F303" s="48">
        <f t="shared" si="81"/>
        <v>44132</v>
      </c>
      <c r="G303" s="29" t="str">
        <f t="shared" si="80"/>
        <v>JOUR OUVRE</v>
      </c>
      <c r="I303" s="27" t="str">
        <f t="shared" si="93"/>
        <v/>
      </c>
      <c r="J303" s="13"/>
      <c r="K303" s="13"/>
      <c r="L303" s="13"/>
      <c r="M303" s="13"/>
      <c r="N303" s="29"/>
      <c r="O303" s="15" t="str">
        <f t="shared" si="83"/>
        <v/>
      </c>
      <c r="P303" s="16" t="str">
        <f t="shared" si="84"/>
        <v/>
      </c>
      <c r="Q303" s="23" t="str">
        <f t="shared" si="85"/>
        <v/>
      </c>
      <c r="R303" s="16" t="str">
        <f t="shared" si="86"/>
        <v/>
      </c>
      <c r="S303" s="23" t="str">
        <f t="shared" si="87"/>
        <v/>
      </c>
      <c r="T303" s="16" t="str">
        <f t="shared" si="88"/>
        <v/>
      </c>
      <c r="U303" s="23" t="str">
        <f t="shared" si="89"/>
        <v/>
      </c>
      <c r="V303" s="16" t="str">
        <f t="shared" si="90"/>
        <v/>
      </c>
      <c r="W303" s="26" t="str">
        <f t="shared" si="91"/>
        <v/>
      </c>
      <c r="X303" s="25" t="str">
        <f t="shared" si="92"/>
        <v/>
      </c>
    </row>
    <row r="304" spans="3:24" x14ac:dyDescent="0.25">
      <c r="C304" s="57">
        <f t="shared" si="82"/>
        <v>1</v>
      </c>
      <c r="D304" s="13">
        <f>IF(C304=1,SUM(C$2:C304),0)</f>
        <v>195</v>
      </c>
      <c r="E304" s="13" t="str">
        <f t="shared" si="79"/>
        <v/>
      </c>
      <c r="F304" s="48">
        <f t="shared" si="81"/>
        <v>44133</v>
      </c>
      <c r="G304" s="29" t="str">
        <f t="shared" si="80"/>
        <v>JOUR OUVRE</v>
      </c>
      <c r="I304" s="27" t="str">
        <f t="shared" si="93"/>
        <v/>
      </c>
      <c r="J304" s="13"/>
      <c r="K304" s="13"/>
      <c r="L304" s="13"/>
      <c r="M304" s="13"/>
      <c r="N304" s="29"/>
      <c r="O304" s="15" t="str">
        <f t="shared" si="83"/>
        <v/>
      </c>
      <c r="P304" s="16" t="str">
        <f t="shared" si="84"/>
        <v/>
      </c>
      <c r="Q304" s="23" t="str">
        <f t="shared" si="85"/>
        <v/>
      </c>
      <c r="R304" s="16" t="str">
        <f t="shared" si="86"/>
        <v/>
      </c>
      <c r="S304" s="23" t="str">
        <f t="shared" si="87"/>
        <v/>
      </c>
      <c r="T304" s="16" t="str">
        <f t="shared" si="88"/>
        <v/>
      </c>
      <c r="U304" s="23" t="str">
        <f t="shared" si="89"/>
        <v/>
      </c>
      <c r="V304" s="16" t="str">
        <f t="shared" si="90"/>
        <v/>
      </c>
      <c r="W304" s="26" t="str">
        <f t="shared" si="91"/>
        <v/>
      </c>
      <c r="X304" s="25" t="str">
        <f t="shared" si="92"/>
        <v/>
      </c>
    </row>
    <row r="305" spans="3:24" x14ac:dyDescent="0.25">
      <c r="C305" s="57">
        <f t="shared" si="82"/>
        <v>1</v>
      </c>
      <c r="D305" s="13">
        <f>IF(C305=1,SUM(C$2:C305),0)</f>
        <v>196</v>
      </c>
      <c r="E305" s="13" t="str">
        <f t="shared" si="79"/>
        <v/>
      </c>
      <c r="F305" s="48">
        <f t="shared" si="81"/>
        <v>44134</v>
      </c>
      <c r="G305" s="29" t="str">
        <f t="shared" si="80"/>
        <v>JOUR OUVRE</v>
      </c>
      <c r="I305" s="27" t="str">
        <f t="shared" si="93"/>
        <v/>
      </c>
      <c r="J305" s="13"/>
      <c r="K305" s="13"/>
      <c r="L305" s="13"/>
      <c r="M305" s="13"/>
      <c r="N305" s="29"/>
      <c r="O305" s="15" t="str">
        <f t="shared" si="83"/>
        <v/>
      </c>
      <c r="P305" s="16" t="str">
        <f t="shared" si="84"/>
        <v/>
      </c>
      <c r="Q305" s="23" t="str">
        <f t="shared" si="85"/>
        <v/>
      </c>
      <c r="R305" s="16" t="str">
        <f t="shared" si="86"/>
        <v/>
      </c>
      <c r="S305" s="23" t="str">
        <f t="shared" si="87"/>
        <v/>
      </c>
      <c r="T305" s="16" t="str">
        <f t="shared" si="88"/>
        <v/>
      </c>
      <c r="U305" s="23" t="str">
        <f t="shared" si="89"/>
        <v/>
      </c>
      <c r="V305" s="16" t="str">
        <f t="shared" si="90"/>
        <v/>
      </c>
      <c r="W305" s="26" t="str">
        <f t="shared" si="91"/>
        <v/>
      </c>
      <c r="X305" s="25" t="str">
        <f t="shared" si="92"/>
        <v/>
      </c>
    </row>
    <row r="306" spans="3:24" x14ac:dyDescent="0.25">
      <c r="C306" s="57">
        <f t="shared" si="82"/>
        <v>0</v>
      </c>
      <c r="D306" s="13">
        <f>IF(C306=1,SUM(C$2:C306),0)</f>
        <v>0</v>
      </c>
      <c r="E306" s="13" t="str">
        <f t="shared" si="79"/>
        <v/>
      </c>
      <c r="F306" s="48">
        <f t="shared" si="81"/>
        <v>44135</v>
      </c>
      <c r="G306" s="29" t="str">
        <f t="shared" si="80"/>
        <v>JOUR NON OUVRE</v>
      </c>
      <c r="I306" s="27" t="str">
        <f t="shared" si="93"/>
        <v/>
      </c>
      <c r="J306" s="13"/>
      <c r="K306" s="13"/>
      <c r="L306" s="13"/>
      <c r="M306" s="13"/>
      <c r="N306" s="29"/>
      <c r="O306" s="15" t="str">
        <f t="shared" si="83"/>
        <v/>
      </c>
      <c r="P306" s="16" t="str">
        <f t="shared" si="84"/>
        <v/>
      </c>
      <c r="Q306" s="23" t="str">
        <f t="shared" si="85"/>
        <v/>
      </c>
      <c r="R306" s="16" t="str">
        <f t="shared" si="86"/>
        <v/>
      </c>
      <c r="S306" s="23" t="str">
        <f t="shared" si="87"/>
        <v/>
      </c>
      <c r="T306" s="16" t="str">
        <f t="shared" si="88"/>
        <v/>
      </c>
      <c r="U306" s="23" t="str">
        <f t="shared" si="89"/>
        <v/>
      </c>
      <c r="V306" s="16" t="str">
        <f t="shared" si="90"/>
        <v/>
      </c>
      <c r="W306" s="26" t="str">
        <f t="shared" si="91"/>
        <v/>
      </c>
      <c r="X306" s="25" t="str">
        <f t="shared" si="92"/>
        <v/>
      </c>
    </row>
    <row r="307" spans="3:24" x14ac:dyDescent="0.25">
      <c r="C307" s="57">
        <f t="shared" si="82"/>
        <v>0</v>
      </c>
      <c r="D307" s="13">
        <f>IF(C307=1,SUM(C$2:C307),0)</f>
        <v>0</v>
      </c>
      <c r="E307" s="13" t="str">
        <f t="shared" si="79"/>
        <v/>
      </c>
      <c r="F307" s="48">
        <f t="shared" si="81"/>
        <v>44136</v>
      </c>
      <c r="G307" s="29" t="str">
        <f t="shared" si="80"/>
        <v>JOUR NON OUVRE</v>
      </c>
      <c r="I307" s="27" t="str">
        <f t="shared" si="93"/>
        <v/>
      </c>
      <c r="J307" s="13"/>
      <c r="K307" s="13"/>
      <c r="L307" s="13"/>
      <c r="M307" s="13"/>
      <c r="N307" s="29"/>
      <c r="O307" s="15" t="str">
        <f t="shared" si="83"/>
        <v/>
      </c>
      <c r="P307" s="16" t="str">
        <f t="shared" si="84"/>
        <v/>
      </c>
      <c r="Q307" s="23" t="str">
        <f t="shared" si="85"/>
        <v/>
      </c>
      <c r="R307" s="16" t="str">
        <f t="shared" si="86"/>
        <v/>
      </c>
      <c r="S307" s="23" t="str">
        <f t="shared" si="87"/>
        <v/>
      </c>
      <c r="T307" s="16" t="str">
        <f t="shared" si="88"/>
        <v/>
      </c>
      <c r="U307" s="23" t="str">
        <f t="shared" si="89"/>
        <v/>
      </c>
      <c r="V307" s="16" t="str">
        <f t="shared" si="90"/>
        <v/>
      </c>
      <c r="W307" s="26" t="str">
        <f t="shared" si="91"/>
        <v/>
      </c>
      <c r="X307" s="25" t="str">
        <f t="shared" si="92"/>
        <v/>
      </c>
    </row>
    <row r="308" spans="3:24" x14ac:dyDescent="0.25">
      <c r="C308" s="57">
        <f t="shared" si="82"/>
        <v>1</v>
      </c>
      <c r="D308" s="13">
        <f>IF(C308=1,SUM(C$2:C308),0)</f>
        <v>197</v>
      </c>
      <c r="E308" s="13" t="str">
        <f t="shared" si="79"/>
        <v/>
      </c>
      <c r="F308" s="48">
        <f t="shared" si="81"/>
        <v>44137</v>
      </c>
      <c r="G308" s="29" t="str">
        <f t="shared" si="80"/>
        <v>JOUR OUVRE</v>
      </c>
      <c r="I308" s="27" t="str">
        <f t="shared" si="93"/>
        <v/>
      </c>
      <c r="J308" s="13"/>
      <c r="K308" s="13"/>
      <c r="L308" s="13"/>
      <c r="M308" s="13"/>
      <c r="N308" s="29"/>
      <c r="O308" s="15" t="str">
        <f t="shared" si="83"/>
        <v/>
      </c>
      <c r="P308" s="16" t="str">
        <f t="shared" si="84"/>
        <v/>
      </c>
      <c r="Q308" s="23" t="str">
        <f t="shared" si="85"/>
        <v/>
      </c>
      <c r="R308" s="16" t="str">
        <f t="shared" si="86"/>
        <v/>
      </c>
      <c r="S308" s="23" t="str">
        <f t="shared" si="87"/>
        <v/>
      </c>
      <c r="T308" s="16" t="str">
        <f t="shared" si="88"/>
        <v/>
      </c>
      <c r="U308" s="23" t="str">
        <f t="shared" si="89"/>
        <v/>
      </c>
      <c r="V308" s="16" t="str">
        <f t="shared" si="90"/>
        <v/>
      </c>
      <c r="W308" s="26" t="str">
        <f t="shared" si="91"/>
        <v/>
      </c>
      <c r="X308" s="25" t="str">
        <f t="shared" si="92"/>
        <v/>
      </c>
    </row>
    <row r="309" spans="3:24" x14ac:dyDescent="0.25">
      <c r="C309" s="57">
        <f t="shared" si="82"/>
        <v>1</v>
      </c>
      <c r="D309" s="13">
        <f>IF(C309=1,SUM(C$2:C309),0)</f>
        <v>198</v>
      </c>
      <c r="E309" s="13" t="str">
        <f t="shared" si="79"/>
        <v/>
      </c>
      <c r="F309" s="48">
        <f t="shared" si="81"/>
        <v>44138</v>
      </c>
      <c r="G309" s="29" t="str">
        <f t="shared" si="80"/>
        <v>JOUR OUVRE</v>
      </c>
      <c r="I309" s="27" t="str">
        <f t="shared" si="93"/>
        <v/>
      </c>
      <c r="J309" s="13"/>
      <c r="K309" s="13"/>
      <c r="L309" s="13"/>
      <c r="M309" s="13"/>
      <c r="N309" s="29"/>
      <c r="O309" s="15" t="str">
        <f t="shared" si="83"/>
        <v/>
      </c>
      <c r="P309" s="16" t="str">
        <f t="shared" si="84"/>
        <v/>
      </c>
      <c r="Q309" s="23" t="str">
        <f t="shared" si="85"/>
        <v/>
      </c>
      <c r="R309" s="16" t="str">
        <f t="shared" si="86"/>
        <v/>
      </c>
      <c r="S309" s="23" t="str">
        <f t="shared" si="87"/>
        <v/>
      </c>
      <c r="T309" s="16" t="str">
        <f t="shared" si="88"/>
        <v/>
      </c>
      <c r="U309" s="23" t="str">
        <f t="shared" si="89"/>
        <v/>
      </c>
      <c r="V309" s="16" t="str">
        <f t="shared" si="90"/>
        <v/>
      </c>
      <c r="W309" s="26" t="str">
        <f t="shared" si="91"/>
        <v/>
      </c>
      <c r="X309" s="25" t="str">
        <f t="shared" si="92"/>
        <v/>
      </c>
    </row>
    <row r="310" spans="3:24" x14ac:dyDescent="0.25">
      <c r="C310" s="57">
        <f t="shared" si="82"/>
        <v>1</v>
      </c>
      <c r="D310" s="13">
        <f>IF(C310=1,SUM(C$2:C310),0)</f>
        <v>199</v>
      </c>
      <c r="E310" s="13" t="str">
        <f t="shared" si="79"/>
        <v/>
      </c>
      <c r="F310" s="48">
        <f t="shared" si="81"/>
        <v>44139</v>
      </c>
      <c r="G310" s="29" t="str">
        <f t="shared" si="80"/>
        <v>JOUR OUVRE</v>
      </c>
      <c r="I310" s="27" t="str">
        <f t="shared" si="93"/>
        <v/>
      </c>
      <c r="J310" s="13"/>
      <c r="K310" s="13"/>
      <c r="L310" s="13"/>
      <c r="M310" s="13"/>
      <c r="N310" s="29"/>
      <c r="O310" s="15" t="str">
        <f t="shared" si="83"/>
        <v/>
      </c>
      <c r="P310" s="16" t="str">
        <f t="shared" si="84"/>
        <v/>
      </c>
      <c r="Q310" s="23" t="str">
        <f t="shared" si="85"/>
        <v/>
      </c>
      <c r="R310" s="16" t="str">
        <f t="shared" si="86"/>
        <v/>
      </c>
      <c r="S310" s="23" t="str">
        <f t="shared" si="87"/>
        <v/>
      </c>
      <c r="T310" s="16" t="str">
        <f t="shared" si="88"/>
        <v/>
      </c>
      <c r="U310" s="23" t="str">
        <f t="shared" si="89"/>
        <v/>
      </c>
      <c r="V310" s="16" t="str">
        <f t="shared" si="90"/>
        <v/>
      </c>
      <c r="W310" s="26" t="str">
        <f t="shared" si="91"/>
        <v/>
      </c>
      <c r="X310" s="25" t="str">
        <f t="shared" si="92"/>
        <v/>
      </c>
    </row>
    <row r="311" spans="3:24" x14ac:dyDescent="0.25">
      <c r="C311" s="57">
        <f t="shared" si="82"/>
        <v>1</v>
      </c>
      <c r="D311" s="13">
        <f>IF(C311=1,SUM(C$2:C311),0)</f>
        <v>200</v>
      </c>
      <c r="E311" s="13" t="str">
        <f t="shared" si="79"/>
        <v/>
      </c>
      <c r="F311" s="48">
        <f t="shared" si="81"/>
        <v>44140</v>
      </c>
      <c r="G311" s="29" t="str">
        <f t="shared" si="80"/>
        <v>JOUR OUVRE</v>
      </c>
      <c r="I311" s="27" t="str">
        <f t="shared" si="93"/>
        <v/>
      </c>
      <c r="J311" s="13"/>
      <c r="K311" s="13"/>
      <c r="L311" s="13"/>
      <c r="M311" s="13"/>
      <c r="N311" s="29"/>
      <c r="O311" s="15" t="str">
        <f t="shared" si="83"/>
        <v/>
      </c>
      <c r="P311" s="16" t="str">
        <f t="shared" si="84"/>
        <v/>
      </c>
      <c r="Q311" s="23" t="str">
        <f t="shared" si="85"/>
        <v/>
      </c>
      <c r="R311" s="16" t="str">
        <f t="shared" si="86"/>
        <v/>
      </c>
      <c r="S311" s="23" t="str">
        <f t="shared" si="87"/>
        <v/>
      </c>
      <c r="T311" s="16" t="str">
        <f t="shared" si="88"/>
        <v/>
      </c>
      <c r="U311" s="23" t="str">
        <f t="shared" si="89"/>
        <v/>
      </c>
      <c r="V311" s="16" t="str">
        <f t="shared" si="90"/>
        <v/>
      </c>
      <c r="W311" s="26" t="str">
        <f t="shared" si="91"/>
        <v/>
      </c>
      <c r="X311" s="25" t="str">
        <f t="shared" si="92"/>
        <v/>
      </c>
    </row>
    <row r="312" spans="3:24" x14ac:dyDescent="0.25">
      <c r="C312" s="57">
        <f t="shared" si="82"/>
        <v>1</v>
      </c>
      <c r="D312" s="13">
        <f>IF(C312=1,SUM(C$2:C312),0)</f>
        <v>201</v>
      </c>
      <c r="E312" s="13" t="str">
        <f t="shared" si="79"/>
        <v/>
      </c>
      <c r="F312" s="48">
        <f t="shared" si="81"/>
        <v>44141</v>
      </c>
      <c r="G312" s="29" t="str">
        <f t="shared" si="80"/>
        <v>JOUR OUVRE</v>
      </c>
      <c r="I312" s="27" t="str">
        <f t="shared" si="93"/>
        <v/>
      </c>
      <c r="J312" s="13"/>
      <c r="K312" s="13"/>
      <c r="L312" s="13"/>
      <c r="M312" s="13"/>
      <c r="N312" s="29"/>
      <c r="O312" s="15" t="str">
        <f t="shared" si="83"/>
        <v/>
      </c>
      <c r="P312" s="16" t="str">
        <f t="shared" si="84"/>
        <v/>
      </c>
      <c r="Q312" s="23" t="str">
        <f t="shared" si="85"/>
        <v/>
      </c>
      <c r="R312" s="16" t="str">
        <f t="shared" si="86"/>
        <v/>
      </c>
      <c r="S312" s="23" t="str">
        <f t="shared" si="87"/>
        <v/>
      </c>
      <c r="T312" s="16" t="str">
        <f t="shared" si="88"/>
        <v/>
      </c>
      <c r="U312" s="23" t="str">
        <f t="shared" si="89"/>
        <v/>
      </c>
      <c r="V312" s="16" t="str">
        <f t="shared" si="90"/>
        <v/>
      </c>
      <c r="W312" s="26" t="str">
        <f t="shared" si="91"/>
        <v/>
      </c>
      <c r="X312" s="25" t="str">
        <f t="shared" si="92"/>
        <v/>
      </c>
    </row>
    <row r="313" spans="3:24" x14ac:dyDescent="0.25">
      <c r="C313" s="57">
        <f t="shared" si="82"/>
        <v>0</v>
      </c>
      <c r="D313" s="13">
        <f>IF(C313=1,SUM(C$2:C313),0)</f>
        <v>0</v>
      </c>
      <c r="E313" s="13" t="str">
        <f t="shared" si="79"/>
        <v/>
      </c>
      <c r="F313" s="48">
        <f t="shared" si="81"/>
        <v>44142</v>
      </c>
      <c r="G313" s="29" t="str">
        <f t="shared" si="80"/>
        <v>JOUR NON OUVRE</v>
      </c>
      <c r="I313" s="27" t="str">
        <f t="shared" si="93"/>
        <v/>
      </c>
      <c r="J313" s="13"/>
      <c r="K313" s="13"/>
      <c r="L313" s="13"/>
      <c r="M313" s="13"/>
      <c r="N313" s="29"/>
      <c r="O313" s="15" t="str">
        <f t="shared" si="83"/>
        <v/>
      </c>
      <c r="P313" s="16" t="str">
        <f t="shared" si="84"/>
        <v/>
      </c>
      <c r="Q313" s="23" t="str">
        <f t="shared" si="85"/>
        <v/>
      </c>
      <c r="R313" s="16" t="str">
        <f t="shared" si="86"/>
        <v/>
      </c>
      <c r="S313" s="23" t="str">
        <f t="shared" si="87"/>
        <v/>
      </c>
      <c r="T313" s="16" t="str">
        <f t="shared" si="88"/>
        <v/>
      </c>
      <c r="U313" s="23" t="str">
        <f t="shared" si="89"/>
        <v/>
      </c>
      <c r="V313" s="16" t="str">
        <f t="shared" si="90"/>
        <v/>
      </c>
      <c r="W313" s="26" t="str">
        <f t="shared" si="91"/>
        <v/>
      </c>
      <c r="X313" s="25" t="str">
        <f t="shared" si="92"/>
        <v/>
      </c>
    </row>
    <row r="314" spans="3:24" x14ac:dyDescent="0.25">
      <c r="C314" s="57">
        <f t="shared" si="82"/>
        <v>0</v>
      </c>
      <c r="D314" s="13">
        <f>IF(C314=1,SUM(C$2:C314),0)</f>
        <v>0</v>
      </c>
      <c r="E314" s="13" t="str">
        <f t="shared" si="79"/>
        <v/>
      </c>
      <c r="F314" s="48">
        <f t="shared" si="81"/>
        <v>44143</v>
      </c>
      <c r="G314" s="29" t="str">
        <f t="shared" si="80"/>
        <v>JOUR NON OUVRE</v>
      </c>
      <c r="I314" s="27" t="str">
        <f t="shared" si="93"/>
        <v/>
      </c>
      <c r="J314" s="13"/>
      <c r="K314" s="13"/>
      <c r="L314" s="13"/>
      <c r="M314" s="13"/>
      <c r="N314" s="29"/>
      <c r="O314" s="15" t="str">
        <f t="shared" si="83"/>
        <v/>
      </c>
      <c r="P314" s="16" t="str">
        <f t="shared" si="84"/>
        <v/>
      </c>
      <c r="Q314" s="23" t="str">
        <f t="shared" si="85"/>
        <v/>
      </c>
      <c r="R314" s="16" t="str">
        <f t="shared" si="86"/>
        <v/>
      </c>
      <c r="S314" s="23" t="str">
        <f t="shared" si="87"/>
        <v/>
      </c>
      <c r="T314" s="16" t="str">
        <f t="shared" si="88"/>
        <v/>
      </c>
      <c r="U314" s="23" t="str">
        <f t="shared" si="89"/>
        <v/>
      </c>
      <c r="V314" s="16" t="str">
        <f t="shared" si="90"/>
        <v/>
      </c>
      <c r="W314" s="26" t="str">
        <f t="shared" si="91"/>
        <v/>
      </c>
      <c r="X314" s="25" t="str">
        <f t="shared" si="92"/>
        <v/>
      </c>
    </row>
    <row r="315" spans="3:24" x14ac:dyDescent="0.25">
      <c r="C315" s="57">
        <f t="shared" si="82"/>
        <v>1</v>
      </c>
      <c r="D315" s="13">
        <f>IF(C315=1,SUM(C$2:C315),0)</f>
        <v>202</v>
      </c>
      <c r="E315" s="13" t="str">
        <f t="shared" si="79"/>
        <v/>
      </c>
      <c r="F315" s="48">
        <f t="shared" si="81"/>
        <v>44144</v>
      </c>
      <c r="G315" s="29" t="str">
        <f t="shared" si="80"/>
        <v>JOUR OUVRE</v>
      </c>
      <c r="I315" s="27" t="str">
        <f t="shared" si="93"/>
        <v/>
      </c>
      <c r="J315" s="13"/>
      <c r="K315" s="13"/>
      <c r="L315" s="13"/>
      <c r="M315" s="13"/>
      <c r="N315" s="29"/>
      <c r="O315" s="15" t="str">
        <f t="shared" si="83"/>
        <v/>
      </c>
      <c r="P315" s="16" t="str">
        <f t="shared" si="84"/>
        <v/>
      </c>
      <c r="Q315" s="23" t="str">
        <f t="shared" si="85"/>
        <v/>
      </c>
      <c r="R315" s="16" t="str">
        <f t="shared" si="86"/>
        <v/>
      </c>
      <c r="S315" s="23" t="str">
        <f t="shared" si="87"/>
        <v/>
      </c>
      <c r="T315" s="16" t="str">
        <f t="shared" si="88"/>
        <v/>
      </c>
      <c r="U315" s="23" t="str">
        <f t="shared" si="89"/>
        <v/>
      </c>
      <c r="V315" s="16" t="str">
        <f t="shared" si="90"/>
        <v/>
      </c>
      <c r="W315" s="26" t="str">
        <f t="shared" si="91"/>
        <v/>
      </c>
      <c r="X315" s="25" t="str">
        <f t="shared" si="92"/>
        <v/>
      </c>
    </row>
    <row r="316" spans="3:24" x14ac:dyDescent="0.25">
      <c r="C316" s="57">
        <f t="shared" si="82"/>
        <v>1</v>
      </c>
      <c r="D316" s="13">
        <f>IF(C316=1,SUM(C$2:C316),0)</f>
        <v>203</v>
      </c>
      <c r="E316" s="13" t="str">
        <f t="shared" si="79"/>
        <v/>
      </c>
      <c r="F316" s="48">
        <f t="shared" si="81"/>
        <v>44145</v>
      </c>
      <c r="G316" s="29" t="str">
        <f t="shared" si="80"/>
        <v>JOUR OUVRE</v>
      </c>
      <c r="I316" s="27" t="str">
        <f t="shared" si="93"/>
        <v/>
      </c>
      <c r="J316" s="13"/>
      <c r="K316" s="13"/>
      <c r="L316" s="13"/>
      <c r="M316" s="13"/>
      <c r="N316" s="29"/>
      <c r="O316" s="15" t="str">
        <f t="shared" si="83"/>
        <v/>
      </c>
      <c r="P316" s="16" t="str">
        <f t="shared" si="84"/>
        <v/>
      </c>
      <c r="Q316" s="23" t="str">
        <f t="shared" si="85"/>
        <v/>
      </c>
      <c r="R316" s="16" t="str">
        <f t="shared" si="86"/>
        <v/>
      </c>
      <c r="S316" s="23" t="str">
        <f t="shared" si="87"/>
        <v/>
      </c>
      <c r="T316" s="16" t="str">
        <f t="shared" si="88"/>
        <v/>
      </c>
      <c r="U316" s="23" t="str">
        <f t="shared" si="89"/>
        <v/>
      </c>
      <c r="V316" s="16" t="str">
        <f t="shared" si="90"/>
        <v/>
      </c>
      <c r="W316" s="26" t="str">
        <f t="shared" si="91"/>
        <v/>
      </c>
      <c r="X316" s="25" t="str">
        <f t="shared" si="92"/>
        <v/>
      </c>
    </row>
    <row r="317" spans="3:24" x14ac:dyDescent="0.25">
      <c r="C317" s="57">
        <f t="shared" si="82"/>
        <v>0</v>
      </c>
      <c r="D317" s="13">
        <f>IF(C317=1,SUM(C$2:C317),0)</f>
        <v>0</v>
      </c>
      <c r="E317" s="13" t="str">
        <f t="shared" si="79"/>
        <v/>
      </c>
      <c r="F317" s="48">
        <f t="shared" si="81"/>
        <v>44146</v>
      </c>
      <c r="G317" s="29" t="str">
        <f t="shared" si="80"/>
        <v>JOUR NON OUVRE</v>
      </c>
      <c r="I317" s="27" t="str">
        <f t="shared" si="93"/>
        <v/>
      </c>
      <c r="J317" s="13"/>
      <c r="K317" s="13"/>
      <c r="L317" s="13"/>
      <c r="M317" s="13"/>
      <c r="N317" s="29"/>
      <c r="O317" s="15" t="str">
        <f t="shared" si="83"/>
        <v/>
      </c>
      <c r="P317" s="16" t="str">
        <f t="shared" si="84"/>
        <v/>
      </c>
      <c r="Q317" s="23" t="str">
        <f t="shared" si="85"/>
        <v/>
      </c>
      <c r="R317" s="16" t="str">
        <f t="shared" si="86"/>
        <v/>
      </c>
      <c r="S317" s="23" t="str">
        <f t="shared" si="87"/>
        <v/>
      </c>
      <c r="T317" s="16" t="str">
        <f t="shared" si="88"/>
        <v/>
      </c>
      <c r="U317" s="23" t="str">
        <f t="shared" si="89"/>
        <v/>
      </c>
      <c r="V317" s="16" t="str">
        <f t="shared" si="90"/>
        <v/>
      </c>
      <c r="W317" s="26" t="str">
        <f t="shared" si="91"/>
        <v/>
      </c>
      <c r="X317" s="25" t="str">
        <f t="shared" si="92"/>
        <v/>
      </c>
    </row>
    <row r="318" spans="3:24" x14ac:dyDescent="0.25">
      <c r="C318" s="57">
        <f t="shared" si="82"/>
        <v>1</v>
      </c>
      <c r="D318" s="13">
        <f>IF(C318=1,SUM(C$2:C318),0)</f>
        <v>204</v>
      </c>
      <c r="E318" s="13" t="str">
        <f t="shared" si="79"/>
        <v/>
      </c>
      <c r="F318" s="48">
        <f t="shared" si="81"/>
        <v>44147</v>
      </c>
      <c r="G318" s="29" t="str">
        <f t="shared" si="80"/>
        <v>JOUR OUVRE</v>
      </c>
      <c r="I318" s="27" t="str">
        <f t="shared" si="93"/>
        <v/>
      </c>
      <c r="J318" s="13"/>
      <c r="K318" s="13"/>
      <c r="L318" s="13"/>
      <c r="M318" s="13"/>
      <c r="N318" s="29"/>
      <c r="O318" s="15" t="str">
        <f t="shared" si="83"/>
        <v/>
      </c>
      <c r="P318" s="16" t="str">
        <f t="shared" si="84"/>
        <v/>
      </c>
      <c r="Q318" s="23" t="str">
        <f t="shared" si="85"/>
        <v/>
      </c>
      <c r="R318" s="16" t="str">
        <f t="shared" si="86"/>
        <v/>
      </c>
      <c r="S318" s="23" t="str">
        <f t="shared" si="87"/>
        <v/>
      </c>
      <c r="T318" s="16" t="str">
        <f t="shared" si="88"/>
        <v/>
      </c>
      <c r="U318" s="23" t="str">
        <f t="shared" si="89"/>
        <v/>
      </c>
      <c r="V318" s="16" t="str">
        <f t="shared" si="90"/>
        <v/>
      </c>
      <c r="W318" s="26" t="str">
        <f t="shared" si="91"/>
        <v/>
      </c>
      <c r="X318" s="25" t="str">
        <f t="shared" si="92"/>
        <v/>
      </c>
    </row>
    <row r="319" spans="3:24" x14ac:dyDescent="0.25">
      <c r="C319" s="57">
        <f t="shared" si="82"/>
        <v>1</v>
      </c>
      <c r="D319" s="13">
        <f>IF(C319=1,SUM(C$2:C319),0)</f>
        <v>205</v>
      </c>
      <c r="E319" s="13" t="str">
        <f t="shared" si="79"/>
        <v/>
      </c>
      <c r="F319" s="48">
        <f t="shared" si="81"/>
        <v>44148</v>
      </c>
      <c r="G319" s="29" t="str">
        <f t="shared" si="80"/>
        <v>JOUR OUVRE</v>
      </c>
      <c r="I319" s="27" t="str">
        <f t="shared" si="93"/>
        <v/>
      </c>
      <c r="J319" s="13"/>
      <c r="K319" s="13"/>
      <c r="L319" s="13"/>
      <c r="M319" s="13"/>
      <c r="N319" s="29"/>
      <c r="O319" s="15" t="str">
        <f t="shared" si="83"/>
        <v/>
      </c>
      <c r="P319" s="16" t="str">
        <f t="shared" si="84"/>
        <v/>
      </c>
      <c r="Q319" s="23" t="str">
        <f t="shared" si="85"/>
        <v/>
      </c>
      <c r="R319" s="16" t="str">
        <f t="shared" si="86"/>
        <v/>
      </c>
      <c r="S319" s="23" t="str">
        <f t="shared" si="87"/>
        <v/>
      </c>
      <c r="T319" s="16" t="str">
        <f t="shared" si="88"/>
        <v/>
      </c>
      <c r="U319" s="23" t="str">
        <f t="shared" si="89"/>
        <v/>
      </c>
      <c r="V319" s="16" t="str">
        <f t="shared" si="90"/>
        <v/>
      </c>
      <c r="W319" s="26" t="str">
        <f t="shared" si="91"/>
        <v/>
      </c>
      <c r="X319" s="25" t="str">
        <f t="shared" si="92"/>
        <v/>
      </c>
    </row>
    <row r="320" spans="3:24" x14ac:dyDescent="0.25">
      <c r="C320" s="57">
        <f t="shared" si="82"/>
        <v>0</v>
      </c>
      <c r="D320" s="13">
        <f>IF(C320=1,SUM(C$2:C320),0)</f>
        <v>0</v>
      </c>
      <c r="E320" s="13" t="str">
        <f t="shared" si="79"/>
        <v/>
      </c>
      <c r="F320" s="48">
        <f t="shared" si="81"/>
        <v>44149</v>
      </c>
      <c r="G320" s="29" t="str">
        <f t="shared" si="80"/>
        <v>JOUR NON OUVRE</v>
      </c>
      <c r="I320" s="27" t="str">
        <f t="shared" si="93"/>
        <v/>
      </c>
      <c r="J320" s="13"/>
      <c r="K320" s="13"/>
      <c r="L320" s="13"/>
      <c r="M320" s="13"/>
      <c r="N320" s="29"/>
      <c r="O320" s="15" t="str">
        <f t="shared" si="83"/>
        <v/>
      </c>
      <c r="P320" s="16" t="str">
        <f t="shared" si="84"/>
        <v/>
      </c>
      <c r="Q320" s="23" t="str">
        <f t="shared" si="85"/>
        <v/>
      </c>
      <c r="R320" s="16" t="str">
        <f t="shared" si="86"/>
        <v/>
      </c>
      <c r="S320" s="23" t="str">
        <f t="shared" si="87"/>
        <v/>
      </c>
      <c r="T320" s="16" t="str">
        <f t="shared" si="88"/>
        <v/>
      </c>
      <c r="U320" s="23" t="str">
        <f t="shared" si="89"/>
        <v/>
      </c>
      <c r="V320" s="16" t="str">
        <f t="shared" si="90"/>
        <v/>
      </c>
      <c r="W320" s="26" t="str">
        <f t="shared" si="91"/>
        <v/>
      </c>
      <c r="X320" s="25" t="str">
        <f t="shared" si="92"/>
        <v/>
      </c>
    </row>
    <row r="321" spans="3:24" x14ac:dyDescent="0.25">
      <c r="C321" s="57">
        <f t="shared" si="82"/>
        <v>0</v>
      </c>
      <c r="D321" s="13">
        <f>IF(C321=1,SUM(C$2:C321),0)</f>
        <v>0</v>
      </c>
      <c r="E321" s="13" t="str">
        <f t="shared" si="79"/>
        <v/>
      </c>
      <c r="F321" s="48">
        <f t="shared" si="81"/>
        <v>44150</v>
      </c>
      <c r="G321" s="29" t="str">
        <f t="shared" si="80"/>
        <v>JOUR NON OUVRE</v>
      </c>
      <c r="I321" s="27" t="str">
        <f t="shared" si="93"/>
        <v/>
      </c>
      <c r="J321" s="13"/>
      <c r="K321" s="13"/>
      <c r="L321" s="13"/>
      <c r="M321" s="13"/>
      <c r="N321" s="29"/>
      <c r="O321" s="15" t="str">
        <f t="shared" si="83"/>
        <v/>
      </c>
      <c r="P321" s="16" t="str">
        <f t="shared" si="84"/>
        <v/>
      </c>
      <c r="Q321" s="23" t="str">
        <f t="shared" si="85"/>
        <v/>
      </c>
      <c r="R321" s="16" t="str">
        <f t="shared" si="86"/>
        <v/>
      </c>
      <c r="S321" s="23" t="str">
        <f t="shared" si="87"/>
        <v/>
      </c>
      <c r="T321" s="16" t="str">
        <f t="shared" si="88"/>
        <v/>
      </c>
      <c r="U321" s="23" t="str">
        <f t="shared" si="89"/>
        <v/>
      </c>
      <c r="V321" s="16" t="str">
        <f t="shared" si="90"/>
        <v/>
      </c>
      <c r="W321" s="26" t="str">
        <f t="shared" si="91"/>
        <v/>
      </c>
      <c r="X321" s="25" t="str">
        <f t="shared" si="92"/>
        <v/>
      </c>
    </row>
    <row r="322" spans="3:24" x14ac:dyDescent="0.25">
      <c r="C322" s="57">
        <f t="shared" si="82"/>
        <v>1</v>
      </c>
      <c r="D322" s="13">
        <f>IF(C322=1,SUM(C$2:C322),0)</f>
        <v>206</v>
      </c>
      <c r="E322" s="13" t="str">
        <f t="shared" ref="E322:E367" si="94">IF(E321="","",IF(E321+1&lt;=MAX(D$2:D$367),E321+1,""))</f>
        <v/>
      </c>
      <c r="F322" s="48">
        <f t="shared" si="81"/>
        <v>44151</v>
      </c>
      <c r="G322" s="29" t="str">
        <f t="shared" ref="G322:G385" si="95">IF(F322="","",IF(NETWORKDAYS.INTL(F322,F322,1,A$2:A$45)&gt;0,"JOUR OUVRE","JOUR NON OUVRE"))</f>
        <v>JOUR OUVRE</v>
      </c>
      <c r="I322" s="27" t="str">
        <f t="shared" si="93"/>
        <v/>
      </c>
      <c r="J322" s="13"/>
      <c r="K322" s="13"/>
      <c r="L322" s="13"/>
      <c r="M322" s="13"/>
      <c r="N322" s="29"/>
      <c r="O322" s="15" t="str">
        <f t="shared" si="83"/>
        <v/>
      </c>
      <c r="P322" s="16" t="str">
        <f t="shared" si="84"/>
        <v/>
      </c>
      <c r="Q322" s="23" t="str">
        <f t="shared" si="85"/>
        <v/>
      </c>
      <c r="R322" s="16" t="str">
        <f t="shared" si="86"/>
        <v/>
      </c>
      <c r="S322" s="23" t="str">
        <f t="shared" si="87"/>
        <v/>
      </c>
      <c r="T322" s="16" t="str">
        <f t="shared" si="88"/>
        <v/>
      </c>
      <c r="U322" s="23" t="str">
        <f t="shared" si="89"/>
        <v/>
      </c>
      <c r="V322" s="16" t="str">
        <f t="shared" si="90"/>
        <v/>
      </c>
      <c r="W322" s="26" t="str">
        <f t="shared" si="91"/>
        <v/>
      </c>
      <c r="X322" s="25" t="str">
        <f t="shared" si="92"/>
        <v/>
      </c>
    </row>
    <row r="323" spans="3:24" x14ac:dyDescent="0.25">
      <c r="C323" s="57">
        <f t="shared" si="82"/>
        <v>1</v>
      </c>
      <c r="D323" s="13">
        <f>IF(C323=1,SUM(C$2:C323),0)</f>
        <v>207</v>
      </c>
      <c r="E323" s="13" t="str">
        <f t="shared" si="94"/>
        <v/>
      </c>
      <c r="F323" s="48">
        <f t="shared" si="81"/>
        <v>44152</v>
      </c>
      <c r="G323" s="29" t="str">
        <f t="shared" si="95"/>
        <v>JOUR OUVRE</v>
      </c>
      <c r="I323" s="27" t="str">
        <f t="shared" si="93"/>
        <v/>
      </c>
      <c r="J323" s="13"/>
      <c r="K323" s="13"/>
      <c r="L323" s="13"/>
      <c r="M323" s="13"/>
      <c r="N323" s="29"/>
      <c r="O323" s="15" t="str">
        <f t="shared" si="83"/>
        <v/>
      </c>
      <c r="P323" s="16" t="str">
        <f t="shared" si="84"/>
        <v/>
      </c>
      <c r="Q323" s="23" t="str">
        <f t="shared" si="85"/>
        <v/>
      </c>
      <c r="R323" s="16" t="str">
        <f t="shared" si="86"/>
        <v/>
      </c>
      <c r="S323" s="23" t="str">
        <f t="shared" si="87"/>
        <v/>
      </c>
      <c r="T323" s="16" t="str">
        <f t="shared" si="88"/>
        <v/>
      </c>
      <c r="U323" s="23" t="str">
        <f t="shared" si="89"/>
        <v/>
      </c>
      <c r="V323" s="16" t="str">
        <f t="shared" si="90"/>
        <v/>
      </c>
      <c r="W323" s="26" t="str">
        <f t="shared" si="91"/>
        <v/>
      </c>
      <c r="X323" s="25" t="str">
        <f t="shared" si="92"/>
        <v/>
      </c>
    </row>
    <row r="324" spans="3:24" x14ac:dyDescent="0.25">
      <c r="C324" s="57">
        <f t="shared" si="82"/>
        <v>1</v>
      </c>
      <c r="D324" s="13">
        <f>IF(C324=1,SUM(C$2:C324),0)</f>
        <v>208</v>
      </c>
      <c r="E324" s="13" t="str">
        <f t="shared" si="94"/>
        <v/>
      </c>
      <c r="F324" s="48">
        <f t="shared" si="81"/>
        <v>44153</v>
      </c>
      <c r="G324" s="29" t="str">
        <f t="shared" si="95"/>
        <v>JOUR OUVRE</v>
      </c>
      <c r="I324" s="27" t="str">
        <f t="shared" si="93"/>
        <v/>
      </c>
      <c r="J324" s="13"/>
      <c r="K324" s="13"/>
      <c r="L324" s="13"/>
      <c r="M324" s="13"/>
      <c r="N324" s="29"/>
      <c r="O324" s="15" t="str">
        <f t="shared" si="83"/>
        <v/>
      </c>
      <c r="P324" s="16" t="str">
        <f t="shared" si="84"/>
        <v/>
      </c>
      <c r="Q324" s="23" t="str">
        <f t="shared" si="85"/>
        <v/>
      </c>
      <c r="R324" s="16" t="str">
        <f t="shared" si="86"/>
        <v/>
      </c>
      <c r="S324" s="23" t="str">
        <f t="shared" si="87"/>
        <v/>
      </c>
      <c r="T324" s="16" t="str">
        <f t="shared" si="88"/>
        <v/>
      </c>
      <c r="U324" s="23" t="str">
        <f t="shared" si="89"/>
        <v/>
      </c>
      <c r="V324" s="16" t="str">
        <f t="shared" si="90"/>
        <v/>
      </c>
      <c r="W324" s="26" t="str">
        <f t="shared" si="91"/>
        <v/>
      </c>
      <c r="X324" s="25" t="str">
        <f t="shared" si="92"/>
        <v/>
      </c>
    </row>
    <row r="325" spans="3:24" x14ac:dyDescent="0.25">
      <c r="C325" s="57">
        <f t="shared" si="82"/>
        <v>1</v>
      </c>
      <c r="D325" s="13">
        <f>IF(C325=1,SUM(C$2:C325),0)</f>
        <v>209</v>
      </c>
      <c r="E325" s="13" t="str">
        <f t="shared" si="94"/>
        <v/>
      </c>
      <c r="F325" s="48">
        <f t="shared" si="81"/>
        <v>44154</v>
      </c>
      <c r="G325" s="29" t="str">
        <f t="shared" si="95"/>
        <v>JOUR OUVRE</v>
      </c>
      <c r="I325" s="27" t="str">
        <f t="shared" si="93"/>
        <v/>
      </c>
      <c r="J325" s="13"/>
      <c r="K325" s="13"/>
      <c r="L325" s="13"/>
      <c r="M325" s="13"/>
      <c r="N325" s="29"/>
      <c r="O325" s="15" t="str">
        <f t="shared" si="83"/>
        <v/>
      </c>
      <c r="P325" s="16" t="str">
        <f t="shared" si="84"/>
        <v/>
      </c>
      <c r="Q325" s="23" t="str">
        <f t="shared" si="85"/>
        <v/>
      </c>
      <c r="R325" s="16" t="str">
        <f t="shared" si="86"/>
        <v/>
      </c>
      <c r="S325" s="23" t="str">
        <f t="shared" si="87"/>
        <v/>
      </c>
      <c r="T325" s="16" t="str">
        <f t="shared" si="88"/>
        <v/>
      </c>
      <c r="U325" s="23" t="str">
        <f t="shared" si="89"/>
        <v/>
      </c>
      <c r="V325" s="16" t="str">
        <f t="shared" si="90"/>
        <v/>
      </c>
      <c r="W325" s="26" t="str">
        <f t="shared" si="91"/>
        <v/>
      </c>
      <c r="X325" s="25" t="str">
        <f t="shared" si="92"/>
        <v/>
      </c>
    </row>
    <row r="326" spans="3:24" x14ac:dyDescent="0.25">
      <c r="C326" s="57">
        <f t="shared" si="82"/>
        <v>1</v>
      </c>
      <c r="D326" s="13">
        <f>IF(C326=1,SUM(C$2:C326),0)</f>
        <v>210</v>
      </c>
      <c r="E326" s="13" t="str">
        <f t="shared" si="94"/>
        <v/>
      </c>
      <c r="F326" s="48">
        <f t="shared" si="81"/>
        <v>44155</v>
      </c>
      <c r="G326" s="29" t="str">
        <f t="shared" si="95"/>
        <v>JOUR OUVRE</v>
      </c>
      <c r="I326" s="27" t="str">
        <f t="shared" si="93"/>
        <v/>
      </c>
      <c r="J326" s="13"/>
      <c r="K326" s="13"/>
      <c r="L326" s="13"/>
      <c r="M326" s="13"/>
      <c r="N326" s="29"/>
      <c r="O326" s="15" t="str">
        <f t="shared" si="83"/>
        <v/>
      </c>
      <c r="P326" s="16" t="str">
        <f t="shared" si="84"/>
        <v/>
      </c>
      <c r="Q326" s="23" t="str">
        <f t="shared" si="85"/>
        <v/>
      </c>
      <c r="R326" s="16" t="str">
        <f t="shared" si="86"/>
        <v/>
      </c>
      <c r="S326" s="23" t="str">
        <f t="shared" si="87"/>
        <v/>
      </c>
      <c r="T326" s="16" t="str">
        <f t="shared" si="88"/>
        <v/>
      </c>
      <c r="U326" s="23" t="str">
        <f t="shared" si="89"/>
        <v/>
      </c>
      <c r="V326" s="16" t="str">
        <f t="shared" si="90"/>
        <v/>
      </c>
      <c r="W326" s="26" t="str">
        <f t="shared" si="91"/>
        <v/>
      </c>
      <c r="X326" s="25" t="str">
        <f t="shared" si="92"/>
        <v/>
      </c>
    </row>
    <row r="327" spans="3:24" x14ac:dyDescent="0.25">
      <c r="C327" s="57">
        <f t="shared" si="82"/>
        <v>0</v>
      </c>
      <c r="D327" s="13">
        <f>IF(C327=1,SUM(C$2:C327),0)</f>
        <v>0</v>
      </c>
      <c r="E327" s="13" t="str">
        <f t="shared" si="94"/>
        <v/>
      </c>
      <c r="F327" s="48">
        <f t="shared" si="81"/>
        <v>44156</v>
      </c>
      <c r="G327" s="29" t="str">
        <f t="shared" si="95"/>
        <v>JOUR NON OUVRE</v>
      </c>
      <c r="I327" s="27" t="str">
        <f t="shared" si="93"/>
        <v/>
      </c>
      <c r="J327" s="13"/>
      <c r="K327" s="13"/>
      <c r="L327" s="13"/>
      <c r="M327" s="13"/>
      <c r="N327" s="29"/>
      <c r="O327" s="15" t="str">
        <f t="shared" si="83"/>
        <v/>
      </c>
      <c r="P327" s="16" t="str">
        <f t="shared" si="84"/>
        <v/>
      </c>
      <c r="Q327" s="23" t="str">
        <f t="shared" si="85"/>
        <v/>
      </c>
      <c r="R327" s="16" t="str">
        <f t="shared" si="86"/>
        <v/>
      </c>
      <c r="S327" s="23" t="str">
        <f t="shared" si="87"/>
        <v/>
      </c>
      <c r="T327" s="16" t="str">
        <f t="shared" si="88"/>
        <v/>
      </c>
      <c r="U327" s="23" t="str">
        <f t="shared" si="89"/>
        <v/>
      </c>
      <c r="V327" s="16" t="str">
        <f t="shared" si="90"/>
        <v/>
      </c>
      <c r="W327" s="26" t="str">
        <f t="shared" si="91"/>
        <v/>
      </c>
      <c r="X327" s="25" t="str">
        <f t="shared" si="92"/>
        <v/>
      </c>
    </row>
    <row r="328" spans="3:24" x14ac:dyDescent="0.25">
      <c r="C328" s="57">
        <f t="shared" si="82"/>
        <v>0</v>
      </c>
      <c r="D328" s="13">
        <f>IF(C328=1,SUM(C$2:C328),0)</f>
        <v>0</v>
      </c>
      <c r="E328" s="13" t="str">
        <f t="shared" si="94"/>
        <v/>
      </c>
      <c r="F328" s="48">
        <f t="shared" si="81"/>
        <v>44157</v>
      </c>
      <c r="G328" s="29" t="str">
        <f t="shared" si="95"/>
        <v>JOUR NON OUVRE</v>
      </c>
      <c r="I328" s="27" t="str">
        <f t="shared" si="93"/>
        <v/>
      </c>
      <c r="J328" s="13"/>
      <c r="K328" s="13"/>
      <c r="L328" s="13"/>
      <c r="M328" s="13"/>
      <c r="N328" s="29"/>
      <c r="O328" s="15" t="str">
        <f t="shared" si="83"/>
        <v/>
      </c>
      <c r="P328" s="16" t="str">
        <f t="shared" si="84"/>
        <v/>
      </c>
      <c r="Q328" s="23" t="str">
        <f t="shared" si="85"/>
        <v/>
      </c>
      <c r="R328" s="16" t="str">
        <f t="shared" si="86"/>
        <v/>
      </c>
      <c r="S328" s="23" t="str">
        <f t="shared" si="87"/>
        <v/>
      </c>
      <c r="T328" s="16" t="str">
        <f t="shared" si="88"/>
        <v/>
      </c>
      <c r="U328" s="23" t="str">
        <f t="shared" si="89"/>
        <v/>
      </c>
      <c r="V328" s="16" t="str">
        <f t="shared" si="90"/>
        <v/>
      </c>
      <c r="W328" s="26" t="str">
        <f t="shared" si="91"/>
        <v/>
      </c>
      <c r="X328" s="25" t="str">
        <f t="shared" si="92"/>
        <v/>
      </c>
    </row>
    <row r="329" spans="3:24" x14ac:dyDescent="0.25">
      <c r="C329" s="57">
        <f t="shared" si="82"/>
        <v>1</v>
      </c>
      <c r="D329" s="13">
        <f>IF(C329=1,SUM(C$2:C329),0)</f>
        <v>211</v>
      </c>
      <c r="E329" s="13" t="str">
        <f t="shared" si="94"/>
        <v/>
      </c>
      <c r="F329" s="48">
        <f t="shared" si="81"/>
        <v>44158</v>
      </c>
      <c r="G329" s="29" t="str">
        <f t="shared" si="95"/>
        <v>JOUR OUVRE</v>
      </c>
      <c r="I329" s="27" t="str">
        <f t="shared" si="93"/>
        <v/>
      </c>
      <c r="J329" s="13"/>
      <c r="K329" s="13"/>
      <c r="L329" s="13"/>
      <c r="M329" s="13"/>
      <c r="N329" s="29"/>
      <c r="O329" s="15" t="str">
        <f t="shared" si="83"/>
        <v/>
      </c>
      <c r="P329" s="16" t="str">
        <f t="shared" si="84"/>
        <v/>
      </c>
      <c r="Q329" s="23" t="str">
        <f t="shared" si="85"/>
        <v/>
      </c>
      <c r="R329" s="16" t="str">
        <f t="shared" si="86"/>
        <v/>
      </c>
      <c r="S329" s="23" t="str">
        <f t="shared" si="87"/>
        <v/>
      </c>
      <c r="T329" s="16" t="str">
        <f t="shared" si="88"/>
        <v/>
      </c>
      <c r="U329" s="23" t="str">
        <f t="shared" si="89"/>
        <v/>
      </c>
      <c r="V329" s="16" t="str">
        <f t="shared" si="90"/>
        <v/>
      </c>
      <c r="W329" s="26" t="str">
        <f t="shared" si="91"/>
        <v/>
      </c>
      <c r="X329" s="25" t="str">
        <f t="shared" si="92"/>
        <v/>
      </c>
    </row>
    <row r="330" spans="3:24" x14ac:dyDescent="0.25">
      <c r="C330" s="57">
        <f t="shared" si="82"/>
        <v>1</v>
      </c>
      <c r="D330" s="13">
        <f>IF(C330=1,SUM(C$2:C330),0)</f>
        <v>212</v>
      </c>
      <c r="E330" s="13" t="str">
        <f t="shared" si="94"/>
        <v/>
      </c>
      <c r="F330" s="48">
        <f t="shared" si="81"/>
        <v>44159</v>
      </c>
      <c r="G330" s="29" t="str">
        <f t="shared" si="95"/>
        <v>JOUR OUVRE</v>
      </c>
      <c r="I330" s="27" t="str">
        <f t="shared" si="93"/>
        <v/>
      </c>
      <c r="J330" s="13"/>
      <c r="K330" s="13"/>
      <c r="L330" s="13"/>
      <c r="M330" s="13"/>
      <c r="N330" s="29"/>
      <c r="O330" s="15" t="str">
        <f t="shared" si="83"/>
        <v/>
      </c>
      <c r="P330" s="16" t="str">
        <f t="shared" si="84"/>
        <v/>
      </c>
      <c r="Q330" s="23" t="str">
        <f t="shared" si="85"/>
        <v/>
      </c>
      <c r="R330" s="16" t="str">
        <f t="shared" si="86"/>
        <v/>
      </c>
      <c r="S330" s="23" t="str">
        <f t="shared" si="87"/>
        <v/>
      </c>
      <c r="T330" s="16" t="str">
        <f t="shared" si="88"/>
        <v/>
      </c>
      <c r="U330" s="23" t="str">
        <f t="shared" si="89"/>
        <v/>
      </c>
      <c r="V330" s="16" t="str">
        <f t="shared" si="90"/>
        <v/>
      </c>
      <c r="W330" s="26" t="str">
        <f t="shared" si="91"/>
        <v/>
      </c>
      <c r="X330" s="25" t="str">
        <f t="shared" si="92"/>
        <v/>
      </c>
    </row>
    <row r="331" spans="3:24" x14ac:dyDescent="0.25">
      <c r="C331" s="57">
        <f t="shared" si="82"/>
        <v>1</v>
      </c>
      <c r="D331" s="13">
        <f>IF(C331=1,SUM(C$2:C331),0)</f>
        <v>213</v>
      </c>
      <c r="E331" s="13" t="str">
        <f t="shared" si="94"/>
        <v/>
      </c>
      <c r="F331" s="48">
        <f t="shared" si="81"/>
        <v>44160</v>
      </c>
      <c r="G331" s="29" t="str">
        <f t="shared" si="95"/>
        <v>JOUR OUVRE</v>
      </c>
      <c r="I331" s="27" t="str">
        <f t="shared" si="93"/>
        <v/>
      </c>
      <c r="J331" s="13"/>
      <c r="K331" s="13"/>
      <c r="L331" s="13"/>
      <c r="M331" s="13"/>
      <c r="N331" s="29"/>
      <c r="O331" s="15" t="str">
        <f t="shared" si="83"/>
        <v/>
      </c>
      <c r="P331" s="16" t="str">
        <f t="shared" si="84"/>
        <v/>
      </c>
      <c r="Q331" s="23" t="str">
        <f t="shared" si="85"/>
        <v/>
      </c>
      <c r="R331" s="16" t="str">
        <f t="shared" si="86"/>
        <v/>
      </c>
      <c r="S331" s="23" t="str">
        <f t="shared" si="87"/>
        <v/>
      </c>
      <c r="T331" s="16" t="str">
        <f t="shared" si="88"/>
        <v/>
      </c>
      <c r="U331" s="23" t="str">
        <f t="shared" si="89"/>
        <v/>
      </c>
      <c r="V331" s="16" t="str">
        <f t="shared" si="90"/>
        <v/>
      </c>
      <c r="W331" s="26" t="str">
        <f t="shared" si="91"/>
        <v/>
      </c>
      <c r="X331" s="25" t="str">
        <f t="shared" si="92"/>
        <v/>
      </c>
    </row>
    <row r="332" spans="3:24" x14ac:dyDescent="0.25">
      <c r="C332" s="57">
        <f t="shared" si="82"/>
        <v>1</v>
      </c>
      <c r="D332" s="13">
        <f>IF(C332=1,SUM(C$2:C332),0)</f>
        <v>214</v>
      </c>
      <c r="E332" s="13" t="str">
        <f t="shared" si="94"/>
        <v/>
      </c>
      <c r="F332" s="48">
        <f t="shared" si="81"/>
        <v>44161</v>
      </c>
      <c r="G332" s="29" t="str">
        <f t="shared" si="95"/>
        <v>JOUR OUVRE</v>
      </c>
      <c r="I332" s="27" t="str">
        <f t="shared" si="93"/>
        <v/>
      </c>
      <c r="J332" s="13"/>
      <c r="K332" s="13"/>
      <c r="L332" s="13"/>
      <c r="M332" s="13"/>
      <c r="N332" s="29"/>
      <c r="O332" s="15" t="str">
        <f t="shared" si="83"/>
        <v/>
      </c>
      <c r="P332" s="16" t="str">
        <f t="shared" si="84"/>
        <v/>
      </c>
      <c r="Q332" s="23" t="str">
        <f t="shared" si="85"/>
        <v/>
      </c>
      <c r="R332" s="16" t="str">
        <f t="shared" si="86"/>
        <v/>
      </c>
      <c r="S332" s="23" t="str">
        <f t="shared" si="87"/>
        <v/>
      </c>
      <c r="T332" s="16" t="str">
        <f t="shared" si="88"/>
        <v/>
      </c>
      <c r="U332" s="23" t="str">
        <f t="shared" si="89"/>
        <v/>
      </c>
      <c r="V332" s="16" t="str">
        <f t="shared" si="90"/>
        <v/>
      </c>
      <c r="W332" s="26" t="str">
        <f t="shared" si="91"/>
        <v/>
      </c>
      <c r="X332" s="25" t="str">
        <f t="shared" si="92"/>
        <v/>
      </c>
    </row>
    <row r="333" spans="3:24" x14ac:dyDescent="0.25">
      <c r="C333" s="57">
        <f t="shared" si="82"/>
        <v>1</v>
      </c>
      <c r="D333" s="13">
        <f>IF(C333=1,SUM(C$2:C333),0)</f>
        <v>215</v>
      </c>
      <c r="E333" s="13" t="str">
        <f t="shared" si="94"/>
        <v/>
      </c>
      <c r="F333" s="48">
        <f t="shared" si="81"/>
        <v>44162</v>
      </c>
      <c r="G333" s="29" t="str">
        <f t="shared" si="95"/>
        <v>JOUR OUVRE</v>
      </c>
      <c r="I333" s="27" t="str">
        <f t="shared" si="93"/>
        <v/>
      </c>
      <c r="J333" s="13"/>
      <c r="K333" s="13"/>
      <c r="L333" s="13"/>
      <c r="M333" s="13"/>
      <c r="N333" s="29"/>
      <c r="O333" s="15" t="str">
        <f t="shared" si="83"/>
        <v/>
      </c>
      <c r="P333" s="16" t="str">
        <f t="shared" si="84"/>
        <v/>
      </c>
      <c r="Q333" s="23" t="str">
        <f t="shared" si="85"/>
        <v/>
      </c>
      <c r="R333" s="16" t="str">
        <f t="shared" si="86"/>
        <v/>
      </c>
      <c r="S333" s="23" t="str">
        <f t="shared" si="87"/>
        <v/>
      </c>
      <c r="T333" s="16" t="str">
        <f t="shared" si="88"/>
        <v/>
      </c>
      <c r="U333" s="23" t="str">
        <f t="shared" si="89"/>
        <v/>
      </c>
      <c r="V333" s="16" t="str">
        <f t="shared" si="90"/>
        <v/>
      </c>
      <c r="W333" s="26" t="str">
        <f t="shared" si="91"/>
        <v/>
      </c>
      <c r="X333" s="25" t="str">
        <f t="shared" si="92"/>
        <v/>
      </c>
    </row>
    <row r="334" spans="3:24" x14ac:dyDescent="0.25">
      <c r="C334" s="57">
        <f t="shared" si="82"/>
        <v>0</v>
      </c>
      <c r="D334" s="13">
        <f>IF(C334=1,SUM(C$2:C334),0)</f>
        <v>0</v>
      </c>
      <c r="E334" s="13" t="str">
        <f t="shared" si="94"/>
        <v/>
      </c>
      <c r="F334" s="48">
        <f t="shared" si="81"/>
        <v>44163</v>
      </c>
      <c r="G334" s="29" t="str">
        <f t="shared" si="95"/>
        <v>JOUR NON OUVRE</v>
      </c>
      <c r="I334" s="27" t="str">
        <f t="shared" si="93"/>
        <v/>
      </c>
      <c r="J334" s="13"/>
      <c r="K334" s="13"/>
      <c r="L334" s="13"/>
      <c r="M334" s="13"/>
      <c r="N334" s="29"/>
      <c r="O334" s="15" t="str">
        <f t="shared" si="83"/>
        <v/>
      </c>
      <c r="P334" s="16" t="str">
        <f t="shared" si="84"/>
        <v/>
      </c>
      <c r="Q334" s="23" t="str">
        <f t="shared" si="85"/>
        <v/>
      </c>
      <c r="R334" s="16" t="str">
        <f t="shared" si="86"/>
        <v/>
      </c>
      <c r="S334" s="23" t="str">
        <f t="shared" si="87"/>
        <v/>
      </c>
      <c r="T334" s="16" t="str">
        <f t="shared" si="88"/>
        <v/>
      </c>
      <c r="U334" s="23" t="str">
        <f t="shared" si="89"/>
        <v/>
      </c>
      <c r="V334" s="16" t="str">
        <f t="shared" si="90"/>
        <v/>
      </c>
      <c r="W334" s="26" t="str">
        <f t="shared" si="91"/>
        <v/>
      </c>
      <c r="X334" s="25" t="str">
        <f t="shared" si="92"/>
        <v/>
      </c>
    </row>
    <row r="335" spans="3:24" x14ac:dyDescent="0.25">
      <c r="C335" s="57">
        <f t="shared" si="82"/>
        <v>0</v>
      </c>
      <c r="D335" s="13">
        <f>IF(C335=1,SUM(C$2:C335),0)</f>
        <v>0</v>
      </c>
      <c r="E335" s="13" t="str">
        <f t="shared" si="94"/>
        <v/>
      </c>
      <c r="F335" s="48">
        <f t="shared" si="81"/>
        <v>44164</v>
      </c>
      <c r="G335" s="29" t="str">
        <f t="shared" si="95"/>
        <v>JOUR NON OUVRE</v>
      </c>
      <c r="I335" s="27" t="str">
        <f t="shared" si="93"/>
        <v/>
      </c>
      <c r="J335" s="13"/>
      <c r="K335" s="13"/>
      <c r="L335" s="13"/>
      <c r="M335" s="13"/>
      <c r="N335" s="29"/>
      <c r="O335" s="15" t="str">
        <f t="shared" si="83"/>
        <v/>
      </c>
      <c r="P335" s="16" t="str">
        <f t="shared" si="84"/>
        <v/>
      </c>
      <c r="Q335" s="23" t="str">
        <f t="shared" si="85"/>
        <v/>
      </c>
      <c r="R335" s="16" t="str">
        <f t="shared" si="86"/>
        <v/>
      </c>
      <c r="S335" s="23" t="str">
        <f t="shared" si="87"/>
        <v/>
      </c>
      <c r="T335" s="16" t="str">
        <f t="shared" si="88"/>
        <v/>
      </c>
      <c r="U335" s="23" t="str">
        <f t="shared" si="89"/>
        <v/>
      </c>
      <c r="V335" s="16" t="str">
        <f t="shared" si="90"/>
        <v/>
      </c>
      <c r="W335" s="26" t="str">
        <f t="shared" si="91"/>
        <v/>
      </c>
      <c r="X335" s="25" t="str">
        <f t="shared" si="92"/>
        <v/>
      </c>
    </row>
    <row r="336" spans="3:24" x14ac:dyDescent="0.25">
      <c r="C336" s="57">
        <f t="shared" si="82"/>
        <v>1</v>
      </c>
      <c r="D336" s="13">
        <f>IF(C336=1,SUM(C$2:C336),0)</f>
        <v>216</v>
      </c>
      <c r="E336" s="13" t="str">
        <f t="shared" si="94"/>
        <v/>
      </c>
      <c r="F336" s="48">
        <f t="shared" si="81"/>
        <v>44165</v>
      </c>
      <c r="G336" s="29" t="str">
        <f t="shared" si="95"/>
        <v>JOUR OUVRE</v>
      </c>
      <c r="I336" s="27" t="str">
        <f t="shared" si="93"/>
        <v/>
      </c>
      <c r="J336" s="13"/>
      <c r="K336" s="13"/>
      <c r="L336" s="13"/>
      <c r="M336" s="13"/>
      <c r="N336" s="29"/>
      <c r="O336" s="15" t="str">
        <f t="shared" si="83"/>
        <v/>
      </c>
      <c r="P336" s="16" t="str">
        <f t="shared" si="84"/>
        <v/>
      </c>
      <c r="Q336" s="23" t="str">
        <f t="shared" si="85"/>
        <v/>
      </c>
      <c r="R336" s="16" t="str">
        <f t="shared" si="86"/>
        <v/>
      </c>
      <c r="S336" s="23" t="str">
        <f t="shared" si="87"/>
        <v/>
      </c>
      <c r="T336" s="16" t="str">
        <f t="shared" si="88"/>
        <v/>
      </c>
      <c r="U336" s="23" t="str">
        <f t="shared" si="89"/>
        <v/>
      </c>
      <c r="V336" s="16" t="str">
        <f t="shared" si="90"/>
        <v/>
      </c>
      <c r="W336" s="26" t="str">
        <f t="shared" si="91"/>
        <v/>
      </c>
      <c r="X336" s="25" t="str">
        <f t="shared" si="92"/>
        <v/>
      </c>
    </row>
    <row r="337" spans="3:24" x14ac:dyDescent="0.25">
      <c r="C337" s="57">
        <f t="shared" si="82"/>
        <v>1</v>
      </c>
      <c r="D337" s="13">
        <f>IF(C337=1,SUM(C$2:C337),0)</f>
        <v>217</v>
      </c>
      <c r="E337" s="13" t="str">
        <f t="shared" si="94"/>
        <v/>
      </c>
      <c r="F337" s="48">
        <f t="shared" si="81"/>
        <v>44166</v>
      </c>
      <c r="G337" s="29" t="str">
        <f t="shared" si="95"/>
        <v>JOUR OUVRE</v>
      </c>
      <c r="I337" s="27" t="str">
        <f t="shared" si="93"/>
        <v/>
      </c>
      <c r="J337" s="13"/>
      <c r="K337" s="13"/>
      <c r="L337" s="13"/>
      <c r="M337" s="13"/>
      <c r="N337" s="29"/>
      <c r="O337" s="15" t="str">
        <f t="shared" si="83"/>
        <v/>
      </c>
      <c r="P337" s="16" t="str">
        <f t="shared" si="84"/>
        <v/>
      </c>
      <c r="Q337" s="23" t="str">
        <f t="shared" si="85"/>
        <v/>
      </c>
      <c r="R337" s="16" t="str">
        <f t="shared" si="86"/>
        <v/>
      </c>
      <c r="S337" s="23" t="str">
        <f t="shared" si="87"/>
        <v/>
      </c>
      <c r="T337" s="16" t="str">
        <f t="shared" si="88"/>
        <v/>
      </c>
      <c r="U337" s="23" t="str">
        <f t="shared" si="89"/>
        <v/>
      </c>
      <c r="V337" s="16" t="str">
        <f t="shared" si="90"/>
        <v/>
      </c>
      <c r="W337" s="26" t="str">
        <f t="shared" si="91"/>
        <v/>
      </c>
      <c r="X337" s="25" t="str">
        <f t="shared" si="92"/>
        <v/>
      </c>
    </row>
    <row r="338" spans="3:24" x14ac:dyDescent="0.25">
      <c r="C338" s="57">
        <f t="shared" si="82"/>
        <v>1</v>
      </c>
      <c r="D338" s="13">
        <f>IF(C338=1,SUM(C$2:C338),0)</f>
        <v>218</v>
      </c>
      <c r="E338" s="13" t="str">
        <f t="shared" si="94"/>
        <v/>
      </c>
      <c r="F338" s="48">
        <f t="shared" si="81"/>
        <v>44167</v>
      </c>
      <c r="G338" s="29" t="str">
        <f t="shared" si="95"/>
        <v>JOUR OUVRE</v>
      </c>
      <c r="I338" s="27" t="str">
        <f t="shared" si="93"/>
        <v/>
      </c>
      <c r="J338" s="13"/>
      <c r="K338" s="13"/>
      <c r="L338" s="13"/>
      <c r="M338" s="13"/>
      <c r="N338" s="29"/>
      <c r="O338" s="15" t="str">
        <f t="shared" si="83"/>
        <v/>
      </c>
      <c r="P338" s="16" t="str">
        <f t="shared" si="84"/>
        <v/>
      </c>
      <c r="Q338" s="23" t="str">
        <f t="shared" si="85"/>
        <v/>
      </c>
      <c r="R338" s="16" t="str">
        <f t="shared" si="86"/>
        <v/>
      </c>
      <c r="S338" s="23" t="str">
        <f t="shared" si="87"/>
        <v/>
      </c>
      <c r="T338" s="16" t="str">
        <f t="shared" si="88"/>
        <v/>
      </c>
      <c r="U338" s="23" t="str">
        <f t="shared" si="89"/>
        <v/>
      </c>
      <c r="V338" s="16" t="str">
        <f t="shared" si="90"/>
        <v/>
      </c>
      <c r="W338" s="26" t="str">
        <f t="shared" si="91"/>
        <v/>
      </c>
      <c r="X338" s="25" t="str">
        <f t="shared" si="92"/>
        <v/>
      </c>
    </row>
    <row r="339" spans="3:24" x14ac:dyDescent="0.25">
      <c r="C339" s="57">
        <f t="shared" si="82"/>
        <v>1</v>
      </c>
      <c r="D339" s="13">
        <f>IF(C339=1,SUM(C$2:C339),0)</f>
        <v>219</v>
      </c>
      <c r="E339" s="13" t="str">
        <f t="shared" si="94"/>
        <v/>
      </c>
      <c r="F339" s="48">
        <f t="shared" si="81"/>
        <v>44168</v>
      </c>
      <c r="G339" s="29" t="str">
        <f t="shared" si="95"/>
        <v>JOUR OUVRE</v>
      </c>
      <c r="I339" s="27" t="str">
        <f t="shared" si="93"/>
        <v/>
      </c>
      <c r="J339" s="13"/>
      <c r="K339" s="13"/>
      <c r="L339" s="13"/>
      <c r="M339" s="13"/>
      <c r="N339" s="29"/>
      <c r="O339" s="15" t="str">
        <f t="shared" si="83"/>
        <v/>
      </c>
      <c r="P339" s="16" t="str">
        <f t="shared" si="84"/>
        <v/>
      </c>
      <c r="Q339" s="23" t="str">
        <f t="shared" si="85"/>
        <v/>
      </c>
      <c r="R339" s="16" t="str">
        <f t="shared" si="86"/>
        <v/>
      </c>
      <c r="S339" s="23" t="str">
        <f t="shared" si="87"/>
        <v/>
      </c>
      <c r="T339" s="16" t="str">
        <f t="shared" si="88"/>
        <v/>
      </c>
      <c r="U339" s="23" t="str">
        <f t="shared" si="89"/>
        <v/>
      </c>
      <c r="V339" s="16" t="str">
        <f t="shared" si="90"/>
        <v/>
      </c>
      <c r="W339" s="26" t="str">
        <f t="shared" si="91"/>
        <v/>
      </c>
      <c r="X339" s="25" t="str">
        <f t="shared" si="92"/>
        <v/>
      </c>
    </row>
    <row r="340" spans="3:24" x14ac:dyDescent="0.25">
      <c r="C340" s="57">
        <f t="shared" si="82"/>
        <v>1</v>
      </c>
      <c r="D340" s="13">
        <f>IF(C340=1,SUM(C$2:C340),0)</f>
        <v>220</v>
      </c>
      <c r="E340" s="13" t="str">
        <f t="shared" si="94"/>
        <v/>
      </c>
      <c r="F340" s="48">
        <f t="shared" ref="F340:F367" si="96">IF(F339="","",IF(YEAR(F339+1)=YEAR(F339),F339+1,""))</f>
        <v>44169</v>
      </c>
      <c r="G340" s="29" t="str">
        <f t="shared" si="95"/>
        <v>JOUR OUVRE</v>
      </c>
      <c r="I340" s="27" t="str">
        <f t="shared" si="93"/>
        <v/>
      </c>
      <c r="J340" s="13"/>
      <c r="K340" s="13"/>
      <c r="L340" s="13"/>
      <c r="M340" s="13"/>
      <c r="N340" s="29"/>
      <c r="O340" s="15" t="str">
        <f t="shared" si="83"/>
        <v/>
      </c>
      <c r="P340" s="16" t="str">
        <f t="shared" si="84"/>
        <v/>
      </c>
      <c r="Q340" s="23" t="str">
        <f t="shared" si="85"/>
        <v/>
      </c>
      <c r="R340" s="16" t="str">
        <f t="shared" si="86"/>
        <v/>
      </c>
      <c r="S340" s="23" t="str">
        <f t="shared" si="87"/>
        <v/>
      </c>
      <c r="T340" s="16" t="str">
        <f t="shared" si="88"/>
        <v/>
      </c>
      <c r="U340" s="23" t="str">
        <f t="shared" si="89"/>
        <v/>
      </c>
      <c r="V340" s="16" t="str">
        <f t="shared" si="90"/>
        <v/>
      </c>
      <c r="W340" s="26" t="str">
        <f t="shared" si="91"/>
        <v/>
      </c>
      <c r="X340" s="25" t="str">
        <f t="shared" si="92"/>
        <v/>
      </c>
    </row>
    <row r="341" spans="3:24" x14ac:dyDescent="0.25">
      <c r="C341" s="57">
        <f t="shared" si="82"/>
        <v>0</v>
      </c>
      <c r="D341" s="13">
        <f>IF(C341=1,SUM(C$2:C341),0)</f>
        <v>0</v>
      </c>
      <c r="E341" s="13" t="str">
        <f t="shared" si="94"/>
        <v/>
      </c>
      <c r="F341" s="48">
        <f t="shared" si="96"/>
        <v>44170</v>
      </c>
      <c r="G341" s="29" t="str">
        <f t="shared" si="95"/>
        <v>JOUR NON OUVRE</v>
      </c>
      <c r="I341" s="27" t="str">
        <f t="shared" si="93"/>
        <v/>
      </c>
      <c r="J341" s="13"/>
      <c r="K341" s="13"/>
      <c r="L341" s="13"/>
      <c r="M341" s="13"/>
      <c r="N341" s="29"/>
      <c r="O341" s="15" t="str">
        <f t="shared" si="83"/>
        <v/>
      </c>
      <c r="P341" s="16" t="str">
        <f t="shared" si="84"/>
        <v/>
      </c>
      <c r="Q341" s="23" t="str">
        <f t="shared" si="85"/>
        <v/>
      </c>
      <c r="R341" s="16" t="str">
        <f t="shared" si="86"/>
        <v/>
      </c>
      <c r="S341" s="23" t="str">
        <f t="shared" si="87"/>
        <v/>
      </c>
      <c r="T341" s="16" t="str">
        <f t="shared" si="88"/>
        <v/>
      </c>
      <c r="U341" s="23" t="str">
        <f t="shared" si="89"/>
        <v/>
      </c>
      <c r="V341" s="16" t="str">
        <f t="shared" si="90"/>
        <v/>
      </c>
      <c r="W341" s="26" t="str">
        <f t="shared" si="91"/>
        <v/>
      </c>
      <c r="X341" s="25" t="str">
        <f t="shared" si="92"/>
        <v/>
      </c>
    </row>
    <row r="342" spans="3:24" x14ac:dyDescent="0.25">
      <c r="C342" s="57">
        <f t="shared" si="82"/>
        <v>0</v>
      </c>
      <c r="D342" s="13">
        <f>IF(C342=1,SUM(C$2:C342),0)</f>
        <v>0</v>
      </c>
      <c r="E342" s="13" t="str">
        <f t="shared" si="94"/>
        <v/>
      </c>
      <c r="F342" s="48">
        <f t="shared" si="96"/>
        <v>44171</v>
      </c>
      <c r="G342" s="29" t="str">
        <f t="shared" si="95"/>
        <v>JOUR NON OUVRE</v>
      </c>
      <c r="I342" s="27" t="str">
        <f t="shared" si="93"/>
        <v/>
      </c>
      <c r="J342" s="13"/>
      <c r="K342" s="13"/>
      <c r="L342" s="13"/>
      <c r="M342" s="13"/>
      <c r="N342" s="29"/>
      <c r="O342" s="15" t="str">
        <f t="shared" si="83"/>
        <v/>
      </c>
      <c r="P342" s="16" t="str">
        <f t="shared" si="84"/>
        <v/>
      </c>
      <c r="Q342" s="23" t="str">
        <f t="shared" si="85"/>
        <v/>
      </c>
      <c r="R342" s="16" t="str">
        <f t="shared" si="86"/>
        <v/>
      </c>
      <c r="S342" s="23" t="str">
        <f t="shared" si="87"/>
        <v/>
      </c>
      <c r="T342" s="16" t="str">
        <f t="shared" si="88"/>
        <v/>
      </c>
      <c r="U342" s="23" t="str">
        <f t="shared" si="89"/>
        <v/>
      </c>
      <c r="V342" s="16" t="str">
        <f t="shared" si="90"/>
        <v/>
      </c>
      <c r="W342" s="26" t="str">
        <f t="shared" si="91"/>
        <v/>
      </c>
      <c r="X342" s="25" t="str">
        <f t="shared" si="92"/>
        <v/>
      </c>
    </row>
    <row r="343" spans="3:24" x14ac:dyDescent="0.25">
      <c r="C343" s="57">
        <f t="shared" si="82"/>
        <v>1</v>
      </c>
      <c r="D343" s="13">
        <f>IF(C343=1,SUM(C$2:C343),0)</f>
        <v>221</v>
      </c>
      <c r="E343" s="13" t="str">
        <f t="shared" si="94"/>
        <v/>
      </c>
      <c r="F343" s="48">
        <f t="shared" si="96"/>
        <v>44172</v>
      </c>
      <c r="G343" s="29" t="str">
        <f t="shared" si="95"/>
        <v>JOUR OUVRE</v>
      </c>
      <c r="I343" s="27" t="str">
        <f t="shared" si="93"/>
        <v/>
      </c>
      <c r="J343" s="13"/>
      <c r="K343" s="13"/>
      <c r="L343" s="13"/>
      <c r="M343" s="13"/>
      <c r="N343" s="29"/>
      <c r="O343" s="15" t="str">
        <f t="shared" si="83"/>
        <v/>
      </c>
      <c r="P343" s="16" t="str">
        <f t="shared" si="84"/>
        <v/>
      </c>
      <c r="Q343" s="23" t="str">
        <f t="shared" si="85"/>
        <v/>
      </c>
      <c r="R343" s="16" t="str">
        <f t="shared" si="86"/>
        <v/>
      </c>
      <c r="S343" s="23" t="str">
        <f t="shared" si="87"/>
        <v/>
      </c>
      <c r="T343" s="16" t="str">
        <f t="shared" si="88"/>
        <v/>
      </c>
      <c r="U343" s="23" t="str">
        <f t="shared" si="89"/>
        <v/>
      </c>
      <c r="V343" s="16" t="str">
        <f t="shared" si="90"/>
        <v/>
      </c>
      <c r="W343" s="26" t="str">
        <f t="shared" si="91"/>
        <v/>
      </c>
      <c r="X343" s="25" t="str">
        <f t="shared" si="92"/>
        <v/>
      </c>
    </row>
    <row r="344" spans="3:24" x14ac:dyDescent="0.25">
      <c r="C344" s="57">
        <f t="shared" si="82"/>
        <v>1</v>
      </c>
      <c r="D344" s="13">
        <f>IF(C344=1,SUM(C$2:C344),0)</f>
        <v>222</v>
      </c>
      <c r="E344" s="13" t="str">
        <f t="shared" si="94"/>
        <v/>
      </c>
      <c r="F344" s="48">
        <f t="shared" si="96"/>
        <v>44173</v>
      </c>
      <c r="G344" s="29" t="str">
        <f t="shared" si="95"/>
        <v>JOUR OUVRE</v>
      </c>
      <c r="I344" s="27" t="str">
        <f t="shared" si="93"/>
        <v/>
      </c>
      <c r="J344" s="13"/>
      <c r="K344" s="13"/>
      <c r="L344" s="13"/>
      <c r="M344" s="13"/>
      <c r="N344" s="29"/>
      <c r="O344" s="15" t="str">
        <f t="shared" si="83"/>
        <v/>
      </c>
      <c r="P344" s="16" t="str">
        <f t="shared" si="84"/>
        <v/>
      </c>
      <c r="Q344" s="23" t="str">
        <f t="shared" si="85"/>
        <v/>
      </c>
      <c r="R344" s="16" t="str">
        <f t="shared" si="86"/>
        <v/>
      </c>
      <c r="S344" s="23" t="str">
        <f t="shared" si="87"/>
        <v/>
      </c>
      <c r="T344" s="16" t="str">
        <f t="shared" si="88"/>
        <v/>
      </c>
      <c r="U344" s="23" t="str">
        <f t="shared" si="89"/>
        <v/>
      </c>
      <c r="V344" s="16" t="str">
        <f t="shared" si="90"/>
        <v/>
      </c>
      <c r="W344" s="26" t="str">
        <f t="shared" si="91"/>
        <v/>
      </c>
      <c r="X344" s="25" t="str">
        <f t="shared" si="92"/>
        <v/>
      </c>
    </row>
    <row r="345" spans="3:24" x14ac:dyDescent="0.25">
      <c r="C345" s="57">
        <f t="shared" si="82"/>
        <v>1</v>
      </c>
      <c r="D345" s="13">
        <f>IF(C345=1,SUM(C$2:C345),0)</f>
        <v>223</v>
      </c>
      <c r="E345" s="13" t="str">
        <f t="shared" si="94"/>
        <v/>
      </c>
      <c r="F345" s="48">
        <f t="shared" si="96"/>
        <v>44174</v>
      </c>
      <c r="G345" s="29" t="str">
        <f t="shared" si="95"/>
        <v>JOUR OUVRE</v>
      </c>
      <c r="I345" s="27" t="str">
        <f t="shared" si="93"/>
        <v/>
      </c>
      <c r="J345" s="13"/>
      <c r="K345" s="13"/>
      <c r="L345" s="13"/>
      <c r="M345" s="13"/>
      <c r="N345" s="29"/>
      <c r="O345" s="15" t="str">
        <f t="shared" si="83"/>
        <v/>
      </c>
      <c r="P345" s="16" t="str">
        <f t="shared" si="84"/>
        <v/>
      </c>
      <c r="Q345" s="23" t="str">
        <f t="shared" si="85"/>
        <v/>
      </c>
      <c r="R345" s="16" t="str">
        <f t="shared" si="86"/>
        <v/>
      </c>
      <c r="S345" s="23" t="str">
        <f t="shared" si="87"/>
        <v/>
      </c>
      <c r="T345" s="16" t="str">
        <f t="shared" si="88"/>
        <v/>
      </c>
      <c r="U345" s="23" t="str">
        <f t="shared" si="89"/>
        <v/>
      </c>
      <c r="V345" s="16" t="str">
        <f t="shared" si="90"/>
        <v/>
      </c>
      <c r="W345" s="26" t="str">
        <f t="shared" si="91"/>
        <v/>
      </c>
      <c r="X345" s="25" t="str">
        <f t="shared" si="92"/>
        <v/>
      </c>
    </row>
    <row r="346" spans="3:24" x14ac:dyDescent="0.25">
      <c r="C346" s="57">
        <f t="shared" si="82"/>
        <v>1</v>
      </c>
      <c r="D346" s="13">
        <f>IF(C346=1,SUM(C$2:C346),0)</f>
        <v>224</v>
      </c>
      <c r="E346" s="13" t="str">
        <f t="shared" si="94"/>
        <v/>
      </c>
      <c r="F346" s="48">
        <f t="shared" si="96"/>
        <v>44175</v>
      </c>
      <c r="G346" s="29" t="str">
        <f t="shared" si="95"/>
        <v>JOUR OUVRE</v>
      </c>
      <c r="I346" s="27" t="str">
        <f t="shared" si="93"/>
        <v/>
      </c>
      <c r="J346" s="13"/>
      <c r="K346" s="13"/>
      <c r="L346" s="13"/>
      <c r="M346" s="13"/>
      <c r="N346" s="29"/>
      <c r="O346" s="15" t="str">
        <f t="shared" si="83"/>
        <v/>
      </c>
      <c r="P346" s="16" t="str">
        <f t="shared" si="84"/>
        <v/>
      </c>
      <c r="Q346" s="23" t="str">
        <f t="shared" si="85"/>
        <v/>
      </c>
      <c r="R346" s="16" t="str">
        <f t="shared" si="86"/>
        <v/>
      </c>
      <c r="S346" s="23" t="str">
        <f t="shared" si="87"/>
        <v/>
      </c>
      <c r="T346" s="16" t="str">
        <f t="shared" si="88"/>
        <v/>
      </c>
      <c r="U346" s="23" t="str">
        <f t="shared" si="89"/>
        <v/>
      </c>
      <c r="V346" s="16" t="str">
        <f t="shared" si="90"/>
        <v/>
      </c>
      <c r="W346" s="26" t="str">
        <f t="shared" si="91"/>
        <v/>
      </c>
      <c r="X346" s="25" t="str">
        <f t="shared" si="92"/>
        <v/>
      </c>
    </row>
    <row r="347" spans="3:24" x14ac:dyDescent="0.25">
      <c r="C347" s="57">
        <f t="shared" si="82"/>
        <v>1</v>
      </c>
      <c r="D347" s="13">
        <f>IF(C347=1,SUM(C$2:C347),0)</f>
        <v>225</v>
      </c>
      <c r="E347" s="13" t="str">
        <f t="shared" si="94"/>
        <v/>
      </c>
      <c r="F347" s="48">
        <f t="shared" si="96"/>
        <v>44176</v>
      </c>
      <c r="G347" s="29" t="str">
        <f t="shared" si="95"/>
        <v>JOUR OUVRE</v>
      </c>
      <c r="I347" s="27" t="str">
        <f t="shared" si="93"/>
        <v/>
      </c>
      <c r="J347" s="13"/>
      <c r="K347" s="13"/>
      <c r="L347" s="13"/>
      <c r="M347" s="13"/>
      <c r="N347" s="29"/>
      <c r="O347" s="15" t="str">
        <f t="shared" si="83"/>
        <v/>
      </c>
      <c r="P347" s="16" t="str">
        <f t="shared" si="84"/>
        <v/>
      </c>
      <c r="Q347" s="23" t="str">
        <f t="shared" si="85"/>
        <v/>
      </c>
      <c r="R347" s="16" t="str">
        <f t="shared" si="86"/>
        <v/>
      </c>
      <c r="S347" s="23" t="str">
        <f t="shared" si="87"/>
        <v/>
      </c>
      <c r="T347" s="16" t="str">
        <f t="shared" si="88"/>
        <v/>
      </c>
      <c r="U347" s="23" t="str">
        <f t="shared" si="89"/>
        <v/>
      </c>
      <c r="V347" s="16" t="str">
        <f t="shared" si="90"/>
        <v/>
      </c>
      <c r="W347" s="26" t="str">
        <f t="shared" si="91"/>
        <v/>
      </c>
      <c r="X347" s="25" t="str">
        <f t="shared" si="92"/>
        <v/>
      </c>
    </row>
    <row r="348" spans="3:24" x14ac:dyDescent="0.25">
      <c r="C348" s="57">
        <f t="shared" si="82"/>
        <v>0</v>
      </c>
      <c r="D348" s="13">
        <f>IF(C348=1,SUM(C$2:C348),0)</f>
        <v>0</v>
      </c>
      <c r="E348" s="13" t="str">
        <f t="shared" si="94"/>
        <v/>
      </c>
      <c r="F348" s="48">
        <f t="shared" si="96"/>
        <v>44177</v>
      </c>
      <c r="G348" s="29" t="str">
        <f t="shared" si="95"/>
        <v>JOUR NON OUVRE</v>
      </c>
      <c r="I348" s="27" t="str">
        <f t="shared" si="93"/>
        <v/>
      </c>
      <c r="J348" s="13"/>
      <c r="K348" s="13"/>
      <c r="L348" s="13"/>
      <c r="M348" s="13"/>
      <c r="N348" s="29"/>
      <c r="O348" s="15" t="str">
        <f t="shared" si="83"/>
        <v/>
      </c>
      <c r="P348" s="16" t="str">
        <f t="shared" si="84"/>
        <v/>
      </c>
      <c r="Q348" s="23" t="str">
        <f t="shared" si="85"/>
        <v/>
      </c>
      <c r="R348" s="16" t="str">
        <f t="shared" si="86"/>
        <v/>
      </c>
      <c r="S348" s="23" t="str">
        <f t="shared" si="87"/>
        <v/>
      </c>
      <c r="T348" s="16" t="str">
        <f t="shared" si="88"/>
        <v/>
      </c>
      <c r="U348" s="23" t="str">
        <f t="shared" si="89"/>
        <v/>
      </c>
      <c r="V348" s="16" t="str">
        <f t="shared" si="90"/>
        <v/>
      </c>
      <c r="W348" s="26" t="str">
        <f t="shared" si="91"/>
        <v/>
      </c>
      <c r="X348" s="25" t="str">
        <f t="shared" si="92"/>
        <v/>
      </c>
    </row>
    <row r="349" spans="3:24" x14ac:dyDescent="0.25">
      <c r="C349" s="57">
        <f t="shared" si="82"/>
        <v>0</v>
      </c>
      <c r="D349" s="13">
        <f>IF(C349=1,SUM(C$2:C349),0)</f>
        <v>0</v>
      </c>
      <c r="E349" s="13" t="str">
        <f t="shared" si="94"/>
        <v/>
      </c>
      <c r="F349" s="48">
        <f t="shared" si="96"/>
        <v>44178</v>
      </c>
      <c r="G349" s="29" t="str">
        <f t="shared" si="95"/>
        <v>JOUR NON OUVRE</v>
      </c>
      <c r="I349" s="27" t="str">
        <f t="shared" si="93"/>
        <v/>
      </c>
      <c r="J349" s="13"/>
      <c r="K349" s="13"/>
      <c r="L349" s="13"/>
      <c r="M349" s="13"/>
      <c r="N349" s="29"/>
      <c r="O349" s="15" t="str">
        <f t="shared" si="83"/>
        <v/>
      </c>
      <c r="P349" s="16" t="str">
        <f t="shared" si="84"/>
        <v/>
      </c>
      <c r="Q349" s="23" t="str">
        <f t="shared" si="85"/>
        <v/>
      </c>
      <c r="R349" s="16" t="str">
        <f t="shared" si="86"/>
        <v/>
      </c>
      <c r="S349" s="23" t="str">
        <f t="shared" si="87"/>
        <v/>
      </c>
      <c r="T349" s="16" t="str">
        <f t="shared" si="88"/>
        <v/>
      </c>
      <c r="U349" s="23" t="str">
        <f t="shared" si="89"/>
        <v/>
      </c>
      <c r="V349" s="16" t="str">
        <f t="shared" si="90"/>
        <v/>
      </c>
      <c r="W349" s="26" t="str">
        <f t="shared" si="91"/>
        <v/>
      </c>
      <c r="X349" s="25" t="str">
        <f t="shared" si="92"/>
        <v/>
      </c>
    </row>
    <row r="350" spans="3:24" x14ac:dyDescent="0.25">
      <c r="C350" s="57">
        <f t="shared" si="82"/>
        <v>1</v>
      </c>
      <c r="D350" s="13">
        <f>IF(C350=1,SUM(C$2:C350),0)</f>
        <v>226</v>
      </c>
      <c r="E350" s="13" t="str">
        <f t="shared" si="94"/>
        <v/>
      </c>
      <c r="F350" s="48">
        <f t="shared" si="96"/>
        <v>44179</v>
      </c>
      <c r="G350" s="29" t="str">
        <f t="shared" si="95"/>
        <v>JOUR OUVRE</v>
      </c>
      <c r="I350" s="27" t="str">
        <f t="shared" si="93"/>
        <v/>
      </c>
      <c r="J350" s="13"/>
      <c r="K350" s="13"/>
      <c r="L350" s="13"/>
      <c r="M350" s="13"/>
      <c r="N350" s="29"/>
      <c r="O350" s="15" t="str">
        <f t="shared" si="83"/>
        <v/>
      </c>
      <c r="P350" s="16" t="str">
        <f t="shared" si="84"/>
        <v/>
      </c>
      <c r="Q350" s="23" t="str">
        <f t="shared" si="85"/>
        <v/>
      </c>
      <c r="R350" s="16" t="str">
        <f t="shared" si="86"/>
        <v/>
      </c>
      <c r="S350" s="23" t="str">
        <f t="shared" si="87"/>
        <v/>
      </c>
      <c r="T350" s="16" t="str">
        <f t="shared" si="88"/>
        <v/>
      </c>
      <c r="U350" s="23" t="str">
        <f t="shared" si="89"/>
        <v/>
      </c>
      <c r="V350" s="16" t="str">
        <f t="shared" si="90"/>
        <v/>
      </c>
      <c r="W350" s="26" t="str">
        <f t="shared" si="91"/>
        <v/>
      </c>
      <c r="X350" s="25" t="str">
        <f t="shared" si="92"/>
        <v/>
      </c>
    </row>
    <row r="351" spans="3:24" x14ac:dyDescent="0.25">
      <c r="C351" s="57">
        <f t="shared" si="82"/>
        <v>1</v>
      </c>
      <c r="D351" s="13">
        <f>IF(C351=1,SUM(C$2:C351),0)</f>
        <v>227</v>
      </c>
      <c r="E351" s="13" t="str">
        <f t="shared" si="94"/>
        <v/>
      </c>
      <c r="F351" s="48">
        <f t="shared" si="96"/>
        <v>44180</v>
      </c>
      <c r="G351" s="29" t="str">
        <f t="shared" si="95"/>
        <v>JOUR OUVRE</v>
      </c>
      <c r="I351" s="27" t="str">
        <f t="shared" si="93"/>
        <v/>
      </c>
      <c r="J351" s="13"/>
      <c r="K351" s="13"/>
      <c r="L351" s="13"/>
      <c r="M351" s="13"/>
      <c r="N351" s="29"/>
      <c r="O351" s="15" t="str">
        <f t="shared" si="83"/>
        <v/>
      </c>
      <c r="P351" s="16" t="str">
        <f t="shared" si="84"/>
        <v/>
      </c>
      <c r="Q351" s="23" t="str">
        <f t="shared" si="85"/>
        <v/>
      </c>
      <c r="R351" s="16" t="str">
        <f t="shared" si="86"/>
        <v/>
      </c>
      <c r="S351" s="23" t="str">
        <f t="shared" si="87"/>
        <v/>
      </c>
      <c r="T351" s="16" t="str">
        <f t="shared" si="88"/>
        <v/>
      </c>
      <c r="U351" s="23" t="str">
        <f t="shared" si="89"/>
        <v/>
      </c>
      <c r="V351" s="16" t="str">
        <f t="shared" si="90"/>
        <v/>
      </c>
      <c r="W351" s="26" t="str">
        <f t="shared" si="91"/>
        <v/>
      </c>
      <c r="X351" s="25" t="str">
        <f t="shared" si="92"/>
        <v/>
      </c>
    </row>
    <row r="352" spans="3:24" x14ac:dyDescent="0.25">
      <c r="C352" s="57">
        <f t="shared" si="82"/>
        <v>1</v>
      </c>
      <c r="D352" s="13">
        <f>IF(C352=1,SUM(C$2:C352),0)</f>
        <v>228</v>
      </c>
      <c r="E352" s="13" t="str">
        <f t="shared" si="94"/>
        <v/>
      </c>
      <c r="F352" s="48">
        <f t="shared" si="96"/>
        <v>44181</v>
      </c>
      <c r="G352" s="29" t="str">
        <f t="shared" si="95"/>
        <v>JOUR OUVRE</v>
      </c>
      <c r="I352" s="27" t="str">
        <f t="shared" si="93"/>
        <v/>
      </c>
      <c r="J352" s="13"/>
      <c r="K352" s="13"/>
      <c r="L352" s="13"/>
      <c r="M352" s="13"/>
      <c r="N352" s="29"/>
      <c r="O352" s="15" t="str">
        <f t="shared" si="83"/>
        <v/>
      </c>
      <c r="P352" s="16" t="str">
        <f t="shared" si="84"/>
        <v/>
      </c>
      <c r="Q352" s="23" t="str">
        <f t="shared" si="85"/>
        <v/>
      </c>
      <c r="R352" s="16" t="str">
        <f t="shared" si="86"/>
        <v/>
      </c>
      <c r="S352" s="23" t="str">
        <f t="shared" si="87"/>
        <v/>
      </c>
      <c r="T352" s="16" t="str">
        <f t="shared" si="88"/>
        <v/>
      </c>
      <c r="U352" s="23" t="str">
        <f t="shared" si="89"/>
        <v/>
      </c>
      <c r="V352" s="16" t="str">
        <f t="shared" si="90"/>
        <v/>
      </c>
      <c r="W352" s="26" t="str">
        <f t="shared" si="91"/>
        <v/>
      </c>
      <c r="X352" s="25" t="str">
        <f t="shared" si="92"/>
        <v/>
      </c>
    </row>
    <row r="353" spans="3:24" x14ac:dyDescent="0.25">
      <c r="C353" s="57">
        <f t="shared" si="82"/>
        <v>1</v>
      </c>
      <c r="D353" s="13">
        <f>IF(C353=1,SUM(C$2:C353),0)</f>
        <v>229</v>
      </c>
      <c r="E353" s="13" t="str">
        <f t="shared" si="94"/>
        <v/>
      </c>
      <c r="F353" s="48">
        <f t="shared" si="96"/>
        <v>44182</v>
      </c>
      <c r="G353" s="29" t="str">
        <f t="shared" si="95"/>
        <v>JOUR OUVRE</v>
      </c>
      <c r="I353" s="27" t="str">
        <f t="shared" si="93"/>
        <v/>
      </c>
      <c r="J353" s="13"/>
      <c r="K353" s="13"/>
      <c r="L353" s="13"/>
      <c r="M353" s="13"/>
      <c r="N353" s="29"/>
      <c r="O353" s="15" t="str">
        <f t="shared" si="83"/>
        <v/>
      </c>
      <c r="P353" s="16" t="str">
        <f t="shared" si="84"/>
        <v/>
      </c>
      <c r="Q353" s="23" t="str">
        <f t="shared" si="85"/>
        <v/>
      </c>
      <c r="R353" s="16" t="str">
        <f t="shared" si="86"/>
        <v/>
      </c>
      <c r="S353" s="23" t="str">
        <f t="shared" si="87"/>
        <v/>
      </c>
      <c r="T353" s="16" t="str">
        <f t="shared" si="88"/>
        <v/>
      </c>
      <c r="U353" s="23" t="str">
        <f t="shared" si="89"/>
        <v/>
      </c>
      <c r="V353" s="16" t="str">
        <f t="shared" si="90"/>
        <v/>
      </c>
      <c r="W353" s="26" t="str">
        <f t="shared" si="91"/>
        <v/>
      </c>
      <c r="X353" s="25" t="str">
        <f t="shared" si="92"/>
        <v/>
      </c>
    </row>
    <row r="354" spans="3:24" x14ac:dyDescent="0.25">
      <c r="C354" s="57">
        <f t="shared" si="82"/>
        <v>1</v>
      </c>
      <c r="D354" s="13">
        <f>IF(C354=1,SUM(C$2:C354),0)</f>
        <v>230</v>
      </c>
      <c r="E354" s="13" t="str">
        <f t="shared" si="94"/>
        <v/>
      </c>
      <c r="F354" s="48">
        <f t="shared" si="96"/>
        <v>44183</v>
      </c>
      <c r="G354" s="29" t="str">
        <f t="shared" si="95"/>
        <v>JOUR OUVRE</v>
      </c>
      <c r="I354" s="27" t="str">
        <f t="shared" si="93"/>
        <v/>
      </c>
      <c r="J354" s="13"/>
      <c r="K354" s="13"/>
      <c r="L354" s="13"/>
      <c r="M354" s="13"/>
      <c r="N354" s="29"/>
      <c r="O354" s="15" t="str">
        <f t="shared" si="83"/>
        <v/>
      </c>
      <c r="P354" s="16" t="str">
        <f t="shared" si="84"/>
        <v/>
      </c>
      <c r="Q354" s="23" t="str">
        <f t="shared" si="85"/>
        <v/>
      </c>
      <c r="R354" s="16" t="str">
        <f t="shared" si="86"/>
        <v/>
      </c>
      <c r="S354" s="23" t="str">
        <f t="shared" si="87"/>
        <v/>
      </c>
      <c r="T354" s="16" t="str">
        <f t="shared" si="88"/>
        <v/>
      </c>
      <c r="U354" s="23" t="str">
        <f t="shared" si="89"/>
        <v/>
      </c>
      <c r="V354" s="16" t="str">
        <f t="shared" si="90"/>
        <v/>
      </c>
      <c r="W354" s="26" t="str">
        <f t="shared" si="91"/>
        <v/>
      </c>
      <c r="X354" s="25" t="str">
        <f t="shared" si="92"/>
        <v/>
      </c>
    </row>
    <row r="355" spans="3:24" x14ac:dyDescent="0.25">
      <c r="C355" s="57">
        <f t="shared" si="82"/>
        <v>0</v>
      </c>
      <c r="D355" s="13">
        <f>IF(C355=1,SUM(C$2:C355),0)</f>
        <v>0</v>
      </c>
      <c r="E355" s="13" t="str">
        <f t="shared" si="94"/>
        <v/>
      </c>
      <c r="F355" s="48">
        <f t="shared" si="96"/>
        <v>44184</v>
      </c>
      <c r="G355" s="29" t="str">
        <f t="shared" si="95"/>
        <v>JOUR NON OUVRE</v>
      </c>
      <c r="I355" s="27" t="str">
        <f t="shared" si="93"/>
        <v/>
      </c>
      <c r="J355" s="13"/>
      <c r="K355" s="13"/>
      <c r="L355" s="13"/>
      <c r="M355" s="13"/>
      <c r="N355" s="29"/>
      <c r="O355" s="15" t="str">
        <f t="shared" si="83"/>
        <v/>
      </c>
      <c r="P355" s="16" t="str">
        <f t="shared" si="84"/>
        <v/>
      </c>
      <c r="Q355" s="23" t="str">
        <f t="shared" si="85"/>
        <v/>
      </c>
      <c r="R355" s="16" t="str">
        <f t="shared" si="86"/>
        <v/>
      </c>
      <c r="S355" s="23" t="str">
        <f t="shared" si="87"/>
        <v/>
      </c>
      <c r="T355" s="16" t="str">
        <f t="shared" si="88"/>
        <v/>
      </c>
      <c r="U355" s="23" t="str">
        <f t="shared" si="89"/>
        <v/>
      </c>
      <c r="V355" s="16" t="str">
        <f t="shared" si="90"/>
        <v/>
      </c>
      <c r="W355" s="26" t="str">
        <f t="shared" si="91"/>
        <v/>
      </c>
      <c r="X355" s="25" t="str">
        <f t="shared" si="92"/>
        <v/>
      </c>
    </row>
    <row r="356" spans="3:24" x14ac:dyDescent="0.25">
      <c r="C356" s="57">
        <f t="shared" ref="C356:C367" si="97">IF(G356="JOUR OUVRE",1,0)</f>
        <v>0</v>
      </c>
      <c r="D356" s="13">
        <f>IF(C356=1,SUM(C$2:C356),0)</f>
        <v>0</v>
      </c>
      <c r="E356" s="13" t="str">
        <f t="shared" si="94"/>
        <v/>
      </c>
      <c r="F356" s="48">
        <f t="shared" si="96"/>
        <v>44185</v>
      </c>
      <c r="G356" s="29" t="str">
        <f t="shared" si="95"/>
        <v>JOUR NON OUVRE</v>
      </c>
      <c r="I356" s="27" t="str">
        <f t="shared" si="93"/>
        <v/>
      </c>
      <c r="J356" s="13"/>
      <c r="K356" s="13"/>
      <c r="L356" s="13"/>
      <c r="M356" s="13"/>
      <c r="N356" s="29"/>
      <c r="O356" s="15" t="str">
        <f t="shared" si="83"/>
        <v/>
      </c>
      <c r="P356" s="16" t="str">
        <f t="shared" si="84"/>
        <v/>
      </c>
      <c r="Q356" s="23" t="str">
        <f t="shared" si="85"/>
        <v/>
      </c>
      <c r="R356" s="16" t="str">
        <f t="shared" si="86"/>
        <v/>
      </c>
      <c r="S356" s="23" t="str">
        <f t="shared" si="87"/>
        <v/>
      </c>
      <c r="T356" s="16" t="str">
        <f t="shared" si="88"/>
        <v/>
      </c>
      <c r="U356" s="23" t="str">
        <f t="shared" si="89"/>
        <v/>
      </c>
      <c r="V356" s="16" t="str">
        <f t="shared" si="90"/>
        <v/>
      </c>
      <c r="W356" s="26" t="str">
        <f t="shared" si="91"/>
        <v/>
      </c>
      <c r="X356" s="25" t="str">
        <f t="shared" si="92"/>
        <v/>
      </c>
    </row>
    <row r="357" spans="3:24" x14ac:dyDescent="0.25">
      <c r="C357" s="57">
        <f t="shared" si="97"/>
        <v>1</v>
      </c>
      <c r="D357" s="13">
        <f>IF(C357=1,SUM(C$2:C357),0)</f>
        <v>231</v>
      </c>
      <c r="E357" s="13" t="str">
        <f t="shared" si="94"/>
        <v/>
      </c>
      <c r="F357" s="48">
        <f t="shared" si="96"/>
        <v>44186</v>
      </c>
      <c r="G357" s="29" t="str">
        <f t="shared" si="95"/>
        <v>JOUR OUVRE</v>
      </c>
      <c r="I357" s="27" t="str">
        <f t="shared" si="93"/>
        <v/>
      </c>
      <c r="J357" s="13"/>
      <c r="K357" s="13"/>
      <c r="L357" s="13"/>
      <c r="M357" s="13"/>
      <c r="N357" s="29"/>
      <c r="O357" s="15" t="str">
        <f t="shared" si="83"/>
        <v/>
      </c>
      <c r="P357" s="16" t="str">
        <f t="shared" si="84"/>
        <v/>
      </c>
      <c r="Q357" s="23" t="str">
        <f t="shared" si="85"/>
        <v/>
      </c>
      <c r="R357" s="16" t="str">
        <f t="shared" si="86"/>
        <v/>
      </c>
      <c r="S357" s="23" t="str">
        <f t="shared" si="87"/>
        <v/>
      </c>
      <c r="T357" s="16" t="str">
        <f t="shared" si="88"/>
        <v/>
      </c>
      <c r="U357" s="23" t="str">
        <f t="shared" si="89"/>
        <v/>
      </c>
      <c r="V357" s="16" t="str">
        <f t="shared" si="90"/>
        <v/>
      </c>
      <c r="W357" s="26" t="str">
        <f t="shared" si="91"/>
        <v/>
      </c>
      <c r="X357" s="25" t="str">
        <f t="shared" si="92"/>
        <v/>
      </c>
    </row>
    <row r="358" spans="3:24" x14ac:dyDescent="0.25">
      <c r="C358" s="57">
        <f t="shared" si="97"/>
        <v>1</v>
      </c>
      <c r="D358" s="13">
        <f>IF(C358=1,SUM(C$2:C358),0)</f>
        <v>232</v>
      </c>
      <c r="E358" s="13" t="str">
        <f t="shared" si="94"/>
        <v/>
      </c>
      <c r="F358" s="48">
        <f t="shared" si="96"/>
        <v>44187</v>
      </c>
      <c r="G358" s="29" t="str">
        <f t="shared" si="95"/>
        <v>JOUR OUVRE</v>
      </c>
      <c r="I358" s="27" t="str">
        <f t="shared" si="93"/>
        <v/>
      </c>
      <c r="J358" s="13"/>
      <c r="K358" s="13"/>
      <c r="L358" s="13"/>
      <c r="M358" s="13"/>
      <c r="N358" s="29"/>
      <c r="O358" s="15" t="str">
        <f t="shared" si="83"/>
        <v/>
      </c>
      <c r="P358" s="16" t="str">
        <f t="shared" si="84"/>
        <v/>
      </c>
      <c r="Q358" s="23" t="str">
        <f t="shared" si="85"/>
        <v/>
      </c>
      <c r="R358" s="16" t="str">
        <f t="shared" si="86"/>
        <v/>
      </c>
      <c r="S358" s="23" t="str">
        <f t="shared" si="87"/>
        <v/>
      </c>
      <c r="T358" s="16" t="str">
        <f t="shared" si="88"/>
        <v/>
      </c>
      <c r="U358" s="23" t="str">
        <f t="shared" si="89"/>
        <v/>
      </c>
      <c r="V358" s="16" t="str">
        <f t="shared" si="90"/>
        <v/>
      </c>
      <c r="W358" s="26" t="str">
        <f t="shared" si="91"/>
        <v/>
      </c>
      <c r="X358" s="25" t="str">
        <f t="shared" si="92"/>
        <v/>
      </c>
    </row>
    <row r="359" spans="3:24" x14ac:dyDescent="0.25">
      <c r="C359" s="57">
        <f t="shared" si="97"/>
        <v>1</v>
      </c>
      <c r="D359" s="13">
        <f>IF(C359=1,SUM(C$2:C359),0)</f>
        <v>233</v>
      </c>
      <c r="E359" s="13" t="str">
        <f t="shared" si="94"/>
        <v/>
      </c>
      <c r="F359" s="48">
        <f t="shared" si="96"/>
        <v>44188</v>
      </c>
      <c r="G359" s="29" t="str">
        <f t="shared" si="95"/>
        <v>JOUR OUVRE</v>
      </c>
      <c r="I359" s="27" t="str">
        <f t="shared" si="93"/>
        <v/>
      </c>
      <c r="J359" s="13"/>
      <c r="K359" s="13"/>
      <c r="L359" s="13"/>
      <c r="M359" s="13"/>
      <c r="N359" s="29"/>
      <c r="O359" s="15" t="str">
        <f t="shared" si="83"/>
        <v/>
      </c>
      <c r="P359" s="16" t="str">
        <f t="shared" si="84"/>
        <v/>
      </c>
      <c r="Q359" s="23" t="str">
        <f t="shared" si="85"/>
        <v/>
      </c>
      <c r="R359" s="16" t="str">
        <f t="shared" si="86"/>
        <v/>
      </c>
      <c r="S359" s="23" t="str">
        <f t="shared" si="87"/>
        <v/>
      </c>
      <c r="T359" s="16" t="str">
        <f t="shared" si="88"/>
        <v/>
      </c>
      <c r="U359" s="23" t="str">
        <f t="shared" si="89"/>
        <v/>
      </c>
      <c r="V359" s="16" t="str">
        <f t="shared" si="90"/>
        <v/>
      </c>
      <c r="W359" s="26" t="str">
        <f t="shared" si="91"/>
        <v/>
      </c>
      <c r="X359" s="25" t="str">
        <f t="shared" si="92"/>
        <v/>
      </c>
    </row>
    <row r="360" spans="3:24" x14ac:dyDescent="0.25">
      <c r="C360" s="57">
        <f t="shared" si="97"/>
        <v>1</v>
      </c>
      <c r="D360" s="13">
        <f>IF(C360=1,SUM(C$2:C360),0)</f>
        <v>234</v>
      </c>
      <c r="E360" s="13" t="str">
        <f t="shared" si="94"/>
        <v/>
      </c>
      <c r="F360" s="48">
        <f t="shared" si="96"/>
        <v>44189</v>
      </c>
      <c r="G360" s="29" t="str">
        <f t="shared" si="95"/>
        <v>JOUR OUVRE</v>
      </c>
      <c r="I360" s="27" t="str">
        <f t="shared" si="93"/>
        <v/>
      </c>
      <c r="J360" s="13"/>
      <c r="K360" s="13"/>
      <c r="L360" s="13"/>
      <c r="M360" s="13"/>
      <c r="N360" s="29"/>
      <c r="O360" s="15" t="str">
        <f t="shared" ref="O360:O367" si="98">IFERROR(IF(OR(I360="",J360="",K360="",L360="",M360=""),"",M360-J360),0)</f>
        <v/>
      </c>
      <c r="P360" s="16" t="str">
        <f t="shared" ref="P360:P367" si="99">IF(O360="","",O360*24)</f>
        <v/>
      </c>
      <c r="Q360" s="23" t="str">
        <f t="shared" ref="Q360:Q367" si="100">IF(O360="","",L360-K360)</f>
        <v/>
      </c>
      <c r="R360" s="16" t="str">
        <f t="shared" ref="R360:R367" si="101">IF(O360="","",Q360*24)</f>
        <v/>
      </c>
      <c r="S360" s="23" t="str">
        <f t="shared" ref="S360:S367" si="102">IF(Q360&lt;AB$1,AB$1,Q360)</f>
        <v/>
      </c>
      <c r="T360" s="16" t="str">
        <f t="shared" ref="T360:T367" si="103">IF(R360&lt;AC$1,AC$1,R360)</f>
        <v/>
      </c>
      <c r="U360" s="23" t="str">
        <f t="shared" ref="U360:U367" si="104">IF(O360="","",O360-S360)</f>
        <v/>
      </c>
      <c r="V360" s="16" t="str">
        <f t="shared" ref="V360:V367" si="105">IF(O360="","",P360-T360)</f>
        <v/>
      </c>
      <c r="W360" s="26" t="str">
        <f t="shared" ref="W360:W367" si="106">IF(O360="","",IF(U360&gt;AB$2,U360-AB$2,0))</f>
        <v/>
      </c>
      <c r="X360" s="25" t="str">
        <f t="shared" ref="X360:X367" si="107">IF(W360="","",W360*24)</f>
        <v/>
      </c>
    </row>
    <row r="361" spans="3:24" x14ac:dyDescent="0.25">
      <c r="C361" s="57">
        <f t="shared" si="97"/>
        <v>0</v>
      </c>
      <c r="D361" s="13">
        <f>IF(C361=1,SUM(C$2:C361),0)</f>
        <v>0</v>
      </c>
      <c r="E361" s="13" t="str">
        <f t="shared" si="94"/>
        <v/>
      </c>
      <c r="F361" s="48">
        <f t="shared" si="96"/>
        <v>44190</v>
      </c>
      <c r="G361" s="29" t="str">
        <f t="shared" si="95"/>
        <v>JOUR NON OUVRE</v>
      </c>
      <c r="I361" s="27" t="str">
        <f t="shared" si="93"/>
        <v/>
      </c>
      <c r="J361" s="13"/>
      <c r="K361" s="13"/>
      <c r="L361" s="13"/>
      <c r="M361" s="13"/>
      <c r="N361" s="29"/>
      <c r="O361" s="15" t="str">
        <f t="shared" si="98"/>
        <v/>
      </c>
      <c r="P361" s="16" t="str">
        <f t="shared" si="99"/>
        <v/>
      </c>
      <c r="Q361" s="23" t="str">
        <f t="shared" si="100"/>
        <v/>
      </c>
      <c r="R361" s="16" t="str">
        <f t="shared" si="101"/>
        <v/>
      </c>
      <c r="S361" s="23" t="str">
        <f t="shared" si="102"/>
        <v/>
      </c>
      <c r="T361" s="16" t="str">
        <f t="shared" si="103"/>
        <v/>
      </c>
      <c r="U361" s="23" t="str">
        <f t="shared" si="104"/>
        <v/>
      </c>
      <c r="V361" s="16" t="str">
        <f t="shared" si="105"/>
        <v/>
      </c>
      <c r="W361" s="26" t="str">
        <f t="shared" si="106"/>
        <v/>
      </c>
      <c r="X361" s="25" t="str">
        <f t="shared" si="107"/>
        <v/>
      </c>
    </row>
    <row r="362" spans="3:24" x14ac:dyDescent="0.25">
      <c r="C362" s="57">
        <f t="shared" si="97"/>
        <v>0</v>
      </c>
      <c r="D362" s="13">
        <f>IF(C362=1,SUM(C$2:C362),0)</f>
        <v>0</v>
      </c>
      <c r="E362" s="13" t="str">
        <f t="shared" si="94"/>
        <v/>
      </c>
      <c r="F362" s="48">
        <f t="shared" si="96"/>
        <v>44191</v>
      </c>
      <c r="G362" s="29" t="str">
        <f t="shared" si="95"/>
        <v>JOUR NON OUVRE</v>
      </c>
      <c r="I362" s="27" t="str">
        <f t="shared" si="93"/>
        <v/>
      </c>
      <c r="J362" s="13"/>
      <c r="K362" s="13"/>
      <c r="L362" s="13"/>
      <c r="M362" s="13"/>
      <c r="N362" s="29"/>
      <c r="O362" s="15" t="str">
        <f t="shared" si="98"/>
        <v/>
      </c>
      <c r="P362" s="16" t="str">
        <f t="shared" si="99"/>
        <v/>
      </c>
      <c r="Q362" s="23" t="str">
        <f t="shared" si="100"/>
        <v/>
      </c>
      <c r="R362" s="16" t="str">
        <f t="shared" si="101"/>
        <v/>
      </c>
      <c r="S362" s="23" t="str">
        <f t="shared" si="102"/>
        <v/>
      </c>
      <c r="T362" s="16" t="str">
        <f t="shared" si="103"/>
        <v/>
      </c>
      <c r="U362" s="23" t="str">
        <f t="shared" si="104"/>
        <v/>
      </c>
      <c r="V362" s="16" t="str">
        <f t="shared" si="105"/>
        <v/>
      </c>
      <c r="W362" s="26" t="str">
        <f t="shared" si="106"/>
        <v/>
      </c>
      <c r="X362" s="25" t="str">
        <f t="shared" si="107"/>
        <v/>
      </c>
    </row>
    <row r="363" spans="3:24" x14ac:dyDescent="0.25">
      <c r="C363" s="57">
        <f t="shared" si="97"/>
        <v>0</v>
      </c>
      <c r="D363" s="13">
        <f>IF(C363=1,SUM(C$2:C363),0)</f>
        <v>0</v>
      </c>
      <c r="E363" s="13" t="str">
        <f t="shared" si="94"/>
        <v/>
      </c>
      <c r="F363" s="48">
        <f t="shared" si="96"/>
        <v>44192</v>
      </c>
      <c r="G363" s="29" t="str">
        <f t="shared" si="95"/>
        <v>JOUR NON OUVRE</v>
      </c>
      <c r="I363" s="27" t="str">
        <f t="shared" si="93"/>
        <v/>
      </c>
      <c r="J363" s="13"/>
      <c r="K363" s="13"/>
      <c r="L363" s="13"/>
      <c r="M363" s="13"/>
      <c r="N363" s="29"/>
      <c r="O363" s="15" t="str">
        <f t="shared" si="98"/>
        <v/>
      </c>
      <c r="P363" s="16" t="str">
        <f t="shared" si="99"/>
        <v/>
      </c>
      <c r="Q363" s="23" t="str">
        <f t="shared" si="100"/>
        <v/>
      </c>
      <c r="R363" s="16" t="str">
        <f t="shared" si="101"/>
        <v/>
      </c>
      <c r="S363" s="23" t="str">
        <f t="shared" si="102"/>
        <v/>
      </c>
      <c r="T363" s="16" t="str">
        <f t="shared" si="103"/>
        <v/>
      </c>
      <c r="U363" s="23" t="str">
        <f t="shared" si="104"/>
        <v/>
      </c>
      <c r="V363" s="16" t="str">
        <f t="shared" si="105"/>
        <v/>
      </c>
      <c r="W363" s="26" t="str">
        <f t="shared" si="106"/>
        <v/>
      </c>
      <c r="X363" s="25" t="str">
        <f t="shared" si="107"/>
        <v/>
      </c>
    </row>
    <row r="364" spans="3:24" x14ac:dyDescent="0.25">
      <c r="C364" s="57">
        <f t="shared" si="97"/>
        <v>1</v>
      </c>
      <c r="D364" s="13">
        <f>IF(C364=1,SUM(C$2:C364),0)</f>
        <v>235</v>
      </c>
      <c r="E364" s="13" t="str">
        <f t="shared" si="94"/>
        <v/>
      </c>
      <c r="F364" s="48">
        <f t="shared" si="96"/>
        <v>44193</v>
      </c>
      <c r="G364" s="29" t="str">
        <f t="shared" si="95"/>
        <v>JOUR OUVRE</v>
      </c>
      <c r="I364" s="27" t="str">
        <f t="shared" ref="I364:I427" si="108">IF(E364="","",VLOOKUP(E364,D364:F712,3,FALSE))</f>
        <v/>
      </c>
      <c r="J364" s="13"/>
      <c r="K364" s="13"/>
      <c r="L364" s="13"/>
      <c r="M364" s="13"/>
      <c r="N364" s="29"/>
      <c r="O364" s="15" t="str">
        <f t="shared" si="98"/>
        <v/>
      </c>
      <c r="P364" s="16" t="str">
        <f t="shared" si="99"/>
        <v/>
      </c>
      <c r="Q364" s="23" t="str">
        <f t="shared" si="100"/>
        <v/>
      </c>
      <c r="R364" s="16" t="str">
        <f t="shared" si="101"/>
        <v/>
      </c>
      <c r="S364" s="23" t="str">
        <f t="shared" si="102"/>
        <v/>
      </c>
      <c r="T364" s="16" t="str">
        <f t="shared" si="103"/>
        <v/>
      </c>
      <c r="U364" s="23" t="str">
        <f t="shared" si="104"/>
        <v/>
      </c>
      <c r="V364" s="16" t="str">
        <f t="shared" si="105"/>
        <v/>
      </c>
      <c r="W364" s="26" t="str">
        <f t="shared" si="106"/>
        <v/>
      </c>
      <c r="X364" s="25" t="str">
        <f t="shared" si="107"/>
        <v/>
      </c>
    </row>
    <row r="365" spans="3:24" x14ac:dyDescent="0.25">
      <c r="C365" s="57">
        <f t="shared" si="97"/>
        <v>1</v>
      </c>
      <c r="D365" s="13">
        <f>IF(C365=1,SUM(C$2:C365),0)</f>
        <v>236</v>
      </c>
      <c r="E365" s="13" t="str">
        <f t="shared" si="94"/>
        <v/>
      </c>
      <c r="F365" s="48">
        <f t="shared" si="96"/>
        <v>44194</v>
      </c>
      <c r="G365" s="29" t="str">
        <f t="shared" si="95"/>
        <v>JOUR OUVRE</v>
      </c>
      <c r="I365" s="27" t="str">
        <f t="shared" si="108"/>
        <v/>
      </c>
      <c r="J365" s="13"/>
      <c r="K365" s="13"/>
      <c r="L365" s="13"/>
      <c r="M365" s="13"/>
      <c r="N365" s="29"/>
      <c r="O365" s="15" t="str">
        <f t="shared" si="98"/>
        <v/>
      </c>
      <c r="P365" s="16" t="str">
        <f t="shared" si="99"/>
        <v/>
      </c>
      <c r="Q365" s="23" t="str">
        <f t="shared" si="100"/>
        <v/>
      </c>
      <c r="R365" s="16" t="str">
        <f t="shared" si="101"/>
        <v/>
      </c>
      <c r="S365" s="23" t="str">
        <f t="shared" si="102"/>
        <v/>
      </c>
      <c r="T365" s="16" t="str">
        <f t="shared" si="103"/>
        <v/>
      </c>
      <c r="U365" s="23" t="str">
        <f t="shared" si="104"/>
        <v/>
      </c>
      <c r="V365" s="16" t="str">
        <f t="shared" si="105"/>
        <v/>
      </c>
      <c r="W365" s="26" t="str">
        <f t="shared" si="106"/>
        <v/>
      </c>
      <c r="X365" s="25" t="str">
        <f t="shared" si="107"/>
        <v/>
      </c>
    </row>
    <row r="366" spans="3:24" x14ac:dyDescent="0.25">
      <c r="C366" s="57">
        <f t="shared" si="97"/>
        <v>1</v>
      </c>
      <c r="D366" s="13">
        <f>IF(C366=1,SUM(C$2:C366),0)</f>
        <v>237</v>
      </c>
      <c r="E366" s="13" t="str">
        <f t="shared" si="94"/>
        <v/>
      </c>
      <c r="F366" s="48">
        <f t="shared" si="96"/>
        <v>44195</v>
      </c>
      <c r="G366" s="29" t="str">
        <f t="shared" si="95"/>
        <v>JOUR OUVRE</v>
      </c>
      <c r="I366" s="27" t="str">
        <f t="shared" si="108"/>
        <v/>
      </c>
      <c r="J366" s="13"/>
      <c r="K366" s="13"/>
      <c r="L366" s="13"/>
      <c r="M366" s="13"/>
      <c r="N366" s="29"/>
      <c r="O366" s="15" t="str">
        <f t="shared" si="98"/>
        <v/>
      </c>
      <c r="P366" s="16" t="str">
        <f t="shared" si="99"/>
        <v/>
      </c>
      <c r="Q366" s="23" t="str">
        <f t="shared" si="100"/>
        <v/>
      </c>
      <c r="R366" s="16" t="str">
        <f t="shared" si="101"/>
        <v/>
      </c>
      <c r="S366" s="23" t="str">
        <f t="shared" si="102"/>
        <v/>
      </c>
      <c r="T366" s="16" t="str">
        <f t="shared" si="103"/>
        <v/>
      </c>
      <c r="U366" s="23" t="str">
        <f t="shared" si="104"/>
        <v/>
      </c>
      <c r="V366" s="16" t="str">
        <f t="shared" si="105"/>
        <v/>
      </c>
      <c r="W366" s="26" t="str">
        <f t="shared" si="106"/>
        <v/>
      </c>
      <c r="X366" s="25" t="str">
        <f t="shared" si="107"/>
        <v/>
      </c>
    </row>
    <row r="367" spans="3:24" x14ac:dyDescent="0.25">
      <c r="C367" s="57">
        <f t="shared" si="97"/>
        <v>1</v>
      </c>
      <c r="D367" s="13">
        <f>IF(C367=1,SUM(C$2:C367),0)</f>
        <v>238</v>
      </c>
      <c r="E367" s="13" t="str">
        <f t="shared" si="94"/>
        <v/>
      </c>
      <c r="F367" s="48">
        <f t="shared" si="96"/>
        <v>44196</v>
      </c>
      <c r="G367" s="29" t="str">
        <f t="shared" si="95"/>
        <v>JOUR OUVRE</v>
      </c>
      <c r="I367" s="27" t="str">
        <f t="shared" si="108"/>
        <v/>
      </c>
      <c r="J367" s="13"/>
      <c r="K367" s="13"/>
      <c r="L367" s="13"/>
      <c r="M367" s="13"/>
      <c r="N367" s="29"/>
      <c r="O367" s="15" t="str">
        <f t="shared" si="98"/>
        <v/>
      </c>
      <c r="P367" s="16" t="str">
        <f t="shared" si="99"/>
        <v/>
      </c>
      <c r="Q367" s="23" t="str">
        <f t="shared" si="100"/>
        <v/>
      </c>
      <c r="R367" s="16" t="str">
        <f t="shared" si="101"/>
        <v/>
      </c>
      <c r="S367" s="23" t="str">
        <f t="shared" si="102"/>
        <v/>
      </c>
      <c r="T367" s="16" t="str">
        <f t="shared" si="103"/>
        <v/>
      </c>
      <c r="U367" s="23" t="str">
        <f t="shared" si="104"/>
        <v/>
      </c>
      <c r="V367" s="16" t="str">
        <f t="shared" si="105"/>
        <v/>
      </c>
      <c r="W367" s="26" t="str">
        <f t="shared" si="106"/>
        <v/>
      </c>
      <c r="X367" s="25" t="str">
        <f t="shared" si="107"/>
        <v/>
      </c>
    </row>
  </sheetData>
  <mergeCells count="3">
    <mergeCell ref="AB12:AD12"/>
    <mergeCell ref="AA4:AB4"/>
    <mergeCell ref="AB11:AD11"/>
  </mergeCells>
  <conditionalFormatting sqref="Q2:Q367">
    <cfRule type="cellIs" dxfId="3" priority="3" operator="lessThan">
      <formula>$AB$1</formula>
    </cfRule>
  </conditionalFormatting>
  <conditionalFormatting sqref="J2:M367">
    <cfRule type="cellIs" dxfId="2" priority="2" operator="equal">
      <formula>""</formula>
    </cfRule>
  </conditionalFormatting>
  <conditionalFormatting sqref="R2:R367">
    <cfRule type="cellIs" dxfId="1" priority="5" operator="lessThan">
      <formula>$AC$1</formula>
    </cfRule>
  </conditionalFormatting>
  <conditionalFormatting sqref="F2:G367">
    <cfRule type="expression" dxfId="0" priority="1">
      <formula>$G2="JOUR NON OUVRE"</formula>
    </cfRule>
  </conditionalFormatting>
  <dataValidations count="2">
    <dataValidation type="list" allowBlank="1" showInputMessage="1" showErrorMessage="1" sqref="AB5" xr:uid="{00000000-0002-0000-0200-000000000000}">
      <formula1>"Année,Mois,Jour"</formula1>
    </dataValidation>
    <dataValidation type="list" allowBlank="1" showInputMessage="1" showErrorMessage="1" sqref="AB7" xr:uid="{00000000-0002-0000-0200-000001000000}">
      <formula1>$AG$2:$AG$13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01.2020</vt:lpstr>
      <vt:lpstr>Feuil3</vt:lpstr>
    </vt:vector>
  </TitlesOfParts>
  <Company>CNAMTS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JAMET NICOLAS (UGECAM OCCITANIE)</dc:creator>
  <cp:lastModifiedBy>DjiDji</cp:lastModifiedBy>
  <cp:lastPrinted>2020-01-07T14:18:42Z</cp:lastPrinted>
  <dcterms:created xsi:type="dcterms:W3CDTF">2020-01-02T17:12:12Z</dcterms:created>
  <dcterms:modified xsi:type="dcterms:W3CDTF">2020-01-30T17:14:59Z</dcterms:modified>
</cp:coreProperties>
</file>