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tabRatio="720" firstSheet="1" activeTab="1" xr2:uid="{00000000-000D-0000-FFFF-FFFF00000000}"/>
  </bookViews>
  <sheets>
    <sheet name="Macro1" sheetId="4" state="veryHidden" r:id="rId1"/>
    <sheet name="SOMMAIRE 2" sheetId="13" r:id="rId2"/>
    <sheet name="GENCODE" sheetId="1" r:id="rId3"/>
    <sheet name="OOLONG" sheetId="12" r:id="rId4"/>
    <sheet name="BLEND" sheetId="6" r:id="rId5"/>
    <sheet name="THE NOIR" sheetId="7" r:id="rId6"/>
    <sheet name="THE VERT" sheetId="8" r:id="rId7"/>
    <sheet name="THE BLANC" sheetId="9" r:id="rId8"/>
    <sheet name="INFUSION" sheetId="10" r:id="rId9"/>
    <sheet name="ROOBIOS" sheetId="11" r:id="rId10"/>
    <sheet name="ETIQUETTES 38x90mm" sheetId="3" r:id="rId11"/>
  </sheets>
  <definedNames>
    <definedName name="_xlnm._FilterDatabase" localSheetId="4" hidden="1">BLEND!$B$1:$N$1</definedName>
    <definedName name="_xlnm._FilterDatabase" localSheetId="8" hidden="1">INFUSION!$B$1:$N$1</definedName>
    <definedName name="_xlnm._FilterDatabase" localSheetId="3" hidden="1">OOLONG!$B$1:$M$1</definedName>
    <definedName name="_xlnm._FilterDatabase" localSheetId="9" hidden="1">ROOBIOS!$B$1:$N$1</definedName>
    <definedName name="_xlnm._FilterDatabase" localSheetId="7" hidden="1">'THE BLANC'!$B$1:$N$1</definedName>
    <definedName name="_xlnm._FilterDatabase" localSheetId="5" hidden="1">'THE NOIR'!$B$1:$K$1</definedName>
    <definedName name="_xlnm._FilterDatabase" localSheetId="6" hidden="1">'THE VERT'!$B$1:$N$1</definedName>
    <definedName name="Auto_Activate" localSheetId="10" hidden="1">Macro1!$A$2</definedName>
    <definedName name="Auto_Activate" localSheetId="2" hidden="1">Macro1!$A$2</definedName>
    <definedName name="Auto_Activate" localSheetId="0" hidden="1">Macro1!$A$2</definedName>
    <definedName name="blend">BLEND!$B$2:$B$23</definedName>
    <definedName name="infusion">INFUSION!$B$2:$B$25</definedName>
    <definedName name="oolong">OOLONG!$B$2:$B$8</definedName>
    <definedName name="roobios">ROOBIOS!$B$2:$B$10</definedName>
    <definedName name="the_blanc">'THE BLANC'!$B$2:$B$5</definedName>
    <definedName name="the_noir">'THE NOIR'!$B$2:$B$86</definedName>
    <definedName name="the_vert">'THE VERT'!$B$2:$B$44</definedName>
  </definedNames>
  <calcPr calcId="171027"/>
  <fileRecoveryPr autoRecover="0"/>
</workbook>
</file>

<file path=xl/calcChain.xml><?xml version="1.0" encoding="utf-8"?>
<calcChain xmlns="http://schemas.openxmlformats.org/spreadsheetml/2006/main">
  <c r="B5" i="3" l="1"/>
  <c r="G20" i="13"/>
  <c r="G8" i="13"/>
  <c r="C1" i="3" l="1"/>
  <c r="L8" i="13"/>
  <c r="D5" i="3" s="1"/>
  <c r="A1" i="3"/>
  <c r="A2" i="3"/>
  <c r="B219" i="1"/>
  <c r="B218" i="1"/>
  <c r="B220" i="1"/>
  <c r="B216" i="1"/>
  <c r="B221" i="1"/>
  <c r="B222" i="1"/>
  <c r="B217" i="1"/>
  <c r="C221" i="1" l="1"/>
  <c r="C220" i="1"/>
  <c r="C217" i="1"/>
  <c r="C222" i="1"/>
  <c r="C216" i="1"/>
  <c r="C218" i="1"/>
  <c r="C219" i="1"/>
  <c r="F5" i="11"/>
  <c r="F7" i="11"/>
  <c r="F10" i="11"/>
  <c r="F4" i="11"/>
  <c r="F3" i="11"/>
  <c r="F6" i="11"/>
  <c r="G6" i="11"/>
  <c r="H6" i="11" s="1"/>
  <c r="F8" i="11"/>
  <c r="I8" i="11" s="1"/>
  <c r="F9" i="11"/>
  <c r="F2" i="11"/>
  <c r="I2" i="11"/>
  <c r="F5" i="10"/>
  <c r="F17" i="10"/>
  <c r="I17" i="10" s="1"/>
  <c r="F12" i="10"/>
  <c r="F3" i="10"/>
  <c r="F11" i="10"/>
  <c r="F10" i="10"/>
  <c r="I10" i="10"/>
  <c r="F6" i="10"/>
  <c r="F16" i="10"/>
  <c r="I16" i="10" s="1"/>
  <c r="F9" i="10"/>
  <c r="F19" i="10"/>
  <c r="F25" i="10"/>
  <c r="I25" i="10" s="1"/>
  <c r="F13" i="10"/>
  <c r="F2" i="10"/>
  <c r="F4" i="10"/>
  <c r="F15" i="10"/>
  <c r="F18" i="10"/>
  <c r="I18" i="10" s="1"/>
  <c r="F14" i="10"/>
  <c r="F24" i="10"/>
  <c r="G24" i="10"/>
  <c r="H24" i="10" s="1"/>
  <c r="F21" i="10"/>
  <c r="G21" i="10" s="1"/>
  <c r="H21" i="10" s="1"/>
  <c r="F22" i="10"/>
  <c r="G22" i="10"/>
  <c r="H22" i="10" s="1"/>
  <c r="F8" i="10"/>
  <c r="F20" i="10"/>
  <c r="F23" i="10"/>
  <c r="G23" i="10" s="1"/>
  <c r="H23" i="10" s="1"/>
  <c r="F7" i="10"/>
  <c r="I7" i="10"/>
  <c r="F3" i="9"/>
  <c r="I3" i="9"/>
  <c r="F2" i="9"/>
  <c r="I2" i="9"/>
  <c r="F4" i="9"/>
  <c r="F5" i="9"/>
  <c r="F3" i="8"/>
  <c r="F4" i="8"/>
  <c r="F5" i="8"/>
  <c r="F6" i="8"/>
  <c r="F7" i="8"/>
  <c r="F8" i="8"/>
  <c r="I8" i="8" s="1"/>
  <c r="F9" i="8"/>
  <c r="F10" i="8"/>
  <c r="F11" i="8"/>
  <c r="F12" i="8"/>
  <c r="F13" i="8"/>
  <c r="F14" i="8"/>
  <c r="I14" i="8" s="1"/>
  <c r="F15" i="8"/>
  <c r="F16" i="8"/>
  <c r="G16" i="8"/>
  <c r="H16" i="8" s="1"/>
  <c r="F17" i="8"/>
  <c r="I17" i="8" s="1"/>
  <c r="F18" i="8"/>
  <c r="F19" i="8"/>
  <c r="F20" i="8"/>
  <c r="F21" i="8"/>
  <c r="F22" i="8"/>
  <c r="F23" i="8"/>
  <c r="F24" i="8"/>
  <c r="F25" i="8"/>
  <c r="G25" i="8" s="1"/>
  <c r="H25" i="8"/>
  <c r="F26" i="8"/>
  <c r="I26" i="8"/>
  <c r="F27" i="8"/>
  <c r="F28" i="8"/>
  <c r="F29" i="8"/>
  <c r="F30" i="8"/>
  <c r="F31" i="8"/>
  <c r="F32" i="8"/>
  <c r="G32" i="8"/>
  <c r="H32" i="8" s="1"/>
  <c r="F33" i="8"/>
  <c r="G33" i="8" s="1"/>
  <c r="H33" i="8" s="1"/>
  <c r="F34" i="8"/>
  <c r="F35" i="8"/>
  <c r="G35" i="8" s="1"/>
  <c r="F36" i="8"/>
  <c r="F37" i="8"/>
  <c r="F38" i="8"/>
  <c r="I38" i="8"/>
  <c r="F39" i="8"/>
  <c r="F40" i="8"/>
  <c r="G40" i="8" s="1"/>
  <c r="H40" i="8" s="1"/>
  <c r="F41" i="8"/>
  <c r="I41" i="8"/>
  <c r="F42" i="8"/>
  <c r="F43" i="8"/>
  <c r="F44" i="8"/>
  <c r="F71" i="7"/>
  <c r="G71" i="7" s="1"/>
  <c r="H71" i="7" s="1"/>
  <c r="F30" i="7"/>
  <c r="I30" i="7" s="1"/>
  <c r="F50" i="7"/>
  <c r="F54" i="7"/>
  <c r="F36" i="7"/>
  <c r="F2" i="7"/>
  <c r="I2" i="7" s="1"/>
  <c r="F47" i="7"/>
  <c r="G47" i="7" s="1"/>
  <c r="H47" i="7" s="1"/>
  <c r="F26" i="7"/>
  <c r="I26" i="7" s="1"/>
  <c r="F29" i="7"/>
  <c r="F37" i="7"/>
  <c r="F51" i="7"/>
  <c r="F73" i="7"/>
  <c r="I73" i="7" s="1"/>
  <c r="F74" i="7"/>
  <c r="F75" i="7"/>
  <c r="F61" i="7"/>
  <c r="G61" i="7" s="1"/>
  <c r="H61" i="7" s="1"/>
  <c r="F6" i="7"/>
  <c r="F62" i="7"/>
  <c r="F83" i="7"/>
  <c r="I83" i="7" s="1"/>
  <c r="F13" i="7"/>
  <c r="G13" i="7" s="1"/>
  <c r="H13" i="7" s="1"/>
  <c r="F43" i="7"/>
  <c r="F76" i="7"/>
  <c r="G76" i="7" s="1"/>
  <c r="H76" i="7" s="1"/>
  <c r="F24" i="7"/>
  <c r="F60" i="7"/>
  <c r="I60" i="7" s="1"/>
  <c r="F82" i="7"/>
  <c r="F68" i="7"/>
  <c r="I68" i="7" s="1"/>
  <c r="F64" i="7"/>
  <c r="F69" i="7"/>
  <c r="I69" i="7" s="1"/>
  <c r="F78" i="7"/>
  <c r="G78" i="7" s="1"/>
  <c r="H78" i="7" s="1"/>
  <c r="F79" i="7"/>
  <c r="I79" i="7" s="1"/>
  <c r="F80" i="7"/>
  <c r="F81" i="7"/>
  <c r="I81" i="7" s="1"/>
  <c r="F52" i="7"/>
  <c r="F35" i="7"/>
  <c r="F65" i="7"/>
  <c r="F23" i="7"/>
  <c r="I23" i="7" s="1"/>
  <c r="F67" i="7"/>
  <c r="I67" i="7" s="1"/>
  <c r="F58" i="7"/>
  <c r="F31" i="7"/>
  <c r="F66" i="7"/>
  <c r="I66" i="7"/>
  <c r="F28" i="7"/>
  <c r="F22" i="7"/>
  <c r="F53" i="7"/>
  <c r="I53" i="7" s="1"/>
  <c r="F8" i="7"/>
  <c r="I8" i="7" s="1"/>
  <c r="F11" i="7"/>
  <c r="F7" i="7"/>
  <c r="F20" i="7"/>
  <c r="F16" i="7"/>
  <c r="I16" i="7" s="1"/>
  <c r="F4" i="7"/>
  <c r="F3" i="7"/>
  <c r="G3" i="7" s="1"/>
  <c r="H3" i="7" s="1"/>
  <c r="F27" i="7"/>
  <c r="F38" i="7"/>
  <c r="F34" i="7"/>
  <c r="F40" i="7"/>
  <c r="F86" i="7"/>
  <c r="I86" i="7" s="1"/>
  <c r="F9" i="7"/>
  <c r="I9" i="7" s="1"/>
  <c r="F10" i="7"/>
  <c r="G10" i="7" s="1"/>
  <c r="H10" i="7" s="1"/>
  <c r="F18" i="7"/>
  <c r="F21" i="7"/>
  <c r="F17" i="7"/>
  <c r="F32" i="7"/>
  <c r="F63" i="7"/>
  <c r="F57" i="7"/>
  <c r="F19" i="7"/>
  <c r="I19" i="7" s="1"/>
  <c r="F85" i="7"/>
  <c r="F45" i="7"/>
  <c r="F84" i="7"/>
  <c r="F5" i="7"/>
  <c r="F14" i="7"/>
  <c r="F59" i="7"/>
  <c r="F49" i="7"/>
  <c r="F39" i="7"/>
  <c r="I39" i="7" s="1"/>
  <c r="F55" i="7"/>
  <c r="F48" i="7"/>
  <c r="F46" i="7"/>
  <c r="F42" i="7"/>
  <c r="I42" i="7" s="1"/>
  <c r="F41" i="7"/>
  <c r="F44" i="7"/>
  <c r="F15" i="7"/>
  <c r="I15" i="7" s="1"/>
  <c r="F72" i="7"/>
  <c r="I72" i="7" s="1"/>
  <c r="F56" i="7"/>
  <c r="F12" i="7"/>
  <c r="F77" i="7"/>
  <c r="I77" i="7" s="1"/>
  <c r="F25" i="7"/>
  <c r="F33" i="7"/>
  <c r="F70" i="7"/>
  <c r="G70" i="7" s="1"/>
  <c r="H70" i="7" s="1"/>
  <c r="F17" i="6"/>
  <c r="G17" i="6" s="1"/>
  <c r="H17" i="6" s="1"/>
  <c r="F6" i="6"/>
  <c r="I6" i="6"/>
  <c r="F18" i="6"/>
  <c r="I18" i="6" s="1"/>
  <c r="F7" i="6"/>
  <c r="F13" i="6"/>
  <c r="I13" i="6" s="1"/>
  <c r="F4" i="6"/>
  <c r="G4" i="6" s="1"/>
  <c r="H4" i="6" s="1"/>
  <c r="F21" i="6"/>
  <c r="G21" i="6"/>
  <c r="H21" i="6" s="1"/>
  <c r="F19" i="6"/>
  <c r="F5" i="6"/>
  <c r="F16" i="6"/>
  <c r="F23" i="6"/>
  <c r="I23" i="6" s="1"/>
  <c r="F3" i="6"/>
  <c r="F12" i="6"/>
  <c r="I12" i="6" s="1"/>
  <c r="F8" i="6"/>
  <c r="G8" i="6" s="1"/>
  <c r="H8" i="6" s="1"/>
  <c r="F9" i="6"/>
  <c r="G9" i="6"/>
  <c r="H9" i="6" s="1"/>
  <c r="F14" i="6"/>
  <c r="I14" i="6" s="1"/>
  <c r="F10" i="6"/>
  <c r="F2" i="6"/>
  <c r="I2" i="6"/>
  <c r="F22" i="6"/>
  <c r="I22" i="6"/>
  <c r="F20" i="6"/>
  <c r="F11" i="6"/>
  <c r="F15" i="6"/>
  <c r="F3" i="12"/>
  <c r="I3" i="12" s="1"/>
  <c r="F4" i="12"/>
  <c r="F5" i="12"/>
  <c r="F8" i="12"/>
  <c r="I8" i="12" s="1"/>
  <c r="F2" i="12"/>
  <c r="F7" i="12"/>
  <c r="F6" i="12"/>
  <c r="F2" i="8"/>
  <c r="I7" i="11"/>
  <c r="I10" i="11"/>
  <c r="I4" i="11"/>
  <c r="I9" i="11"/>
  <c r="I5" i="10"/>
  <c r="I3" i="10"/>
  <c r="I11" i="10"/>
  <c r="I6" i="10"/>
  <c r="I19" i="10"/>
  <c r="I2" i="10"/>
  <c r="I4" i="10"/>
  <c r="I24" i="10"/>
  <c r="I21" i="10"/>
  <c r="I20" i="10"/>
  <c r="I23" i="10"/>
  <c r="I4" i="9"/>
  <c r="I3" i="8"/>
  <c r="I4" i="8"/>
  <c r="I5" i="8"/>
  <c r="I7" i="8"/>
  <c r="I10" i="8"/>
  <c r="I11" i="8"/>
  <c r="I13" i="8"/>
  <c r="I18" i="8"/>
  <c r="I19" i="8"/>
  <c r="I21" i="8"/>
  <c r="I22" i="8"/>
  <c r="I23" i="8"/>
  <c r="I27" i="8"/>
  <c r="I29" i="8"/>
  <c r="I30" i="8"/>
  <c r="I32" i="8"/>
  <c r="I34" i="8"/>
  <c r="I35" i="8"/>
  <c r="I36" i="8"/>
  <c r="I37" i="8"/>
  <c r="I39" i="8"/>
  <c r="I40" i="8"/>
  <c r="I42" i="8"/>
  <c r="I44" i="8"/>
  <c r="I2" i="8"/>
  <c r="I7" i="6"/>
  <c r="I19" i="6"/>
  <c r="I16" i="6"/>
  <c r="I20" i="6"/>
  <c r="I11" i="6"/>
  <c r="I15" i="6"/>
  <c r="I4" i="12"/>
  <c r="I5" i="12"/>
  <c r="I2" i="12"/>
  <c r="L22" i="13" s="1"/>
  <c r="O15" i="13" s="1"/>
  <c r="I7" i="12"/>
  <c r="I54" i="7"/>
  <c r="I36" i="7"/>
  <c r="I29" i="7"/>
  <c r="I37" i="7"/>
  <c r="I74" i="7"/>
  <c r="I75" i="7"/>
  <c r="I6" i="7"/>
  <c r="I62" i="7"/>
  <c r="I13" i="7"/>
  <c r="I43" i="7"/>
  <c r="I24" i="7"/>
  <c r="I82" i="7"/>
  <c r="I64" i="7"/>
  <c r="I80" i="7"/>
  <c r="I52" i="7"/>
  <c r="I35" i="7"/>
  <c r="I58" i="7"/>
  <c r="I28" i="7"/>
  <c r="I11" i="7"/>
  <c r="I20" i="7"/>
  <c r="I4" i="7"/>
  <c r="I27" i="7"/>
  <c r="I38" i="7"/>
  <c r="I34" i="7"/>
  <c r="I21" i="7"/>
  <c r="I17" i="7"/>
  <c r="I32" i="7"/>
  <c r="I57" i="7"/>
  <c r="I45" i="7"/>
  <c r="I84" i="7"/>
  <c r="I5" i="7"/>
  <c r="I59" i="7"/>
  <c r="I49" i="7"/>
  <c r="I55" i="7"/>
  <c r="I48" i="7"/>
  <c r="I46" i="7"/>
  <c r="I44" i="7"/>
  <c r="I12" i="7"/>
  <c r="I25" i="7"/>
  <c r="I33" i="7"/>
  <c r="G26" i="8"/>
  <c r="H26" i="8"/>
  <c r="G27" i="8"/>
  <c r="H27" i="8"/>
  <c r="G29" i="8"/>
  <c r="H29" i="8"/>
  <c r="G30" i="8"/>
  <c r="H30" i="8"/>
  <c r="G34" i="8"/>
  <c r="H34" i="8"/>
  <c r="H35" i="8"/>
  <c r="G36" i="8"/>
  <c r="H36" i="8"/>
  <c r="G37" i="8"/>
  <c r="H37" i="8"/>
  <c r="G38" i="8"/>
  <c r="H38" i="8"/>
  <c r="G39" i="8"/>
  <c r="H39" i="8"/>
  <c r="G42" i="8"/>
  <c r="H42" i="8"/>
  <c r="G44" i="8"/>
  <c r="H44" i="8"/>
  <c r="G2" i="8"/>
  <c r="H2" i="8"/>
  <c r="G3" i="8"/>
  <c r="H3" i="8"/>
  <c r="G4" i="8"/>
  <c r="H4" i="8"/>
  <c r="G5" i="8"/>
  <c r="H5" i="8"/>
  <c r="G7" i="8"/>
  <c r="H7" i="8"/>
  <c r="G10" i="8"/>
  <c r="H10" i="8"/>
  <c r="G11" i="8"/>
  <c r="H11" i="8"/>
  <c r="G13" i="8"/>
  <c r="H13" i="8"/>
  <c r="G14" i="8"/>
  <c r="H14" i="8"/>
  <c r="G18" i="8"/>
  <c r="H18" i="8"/>
  <c r="G19" i="8"/>
  <c r="H19" i="8"/>
  <c r="G21" i="8"/>
  <c r="H21" i="8"/>
  <c r="G22" i="8"/>
  <c r="H22" i="8"/>
  <c r="G23" i="8"/>
  <c r="H23" i="8"/>
  <c r="G11" i="6"/>
  <c r="H11" i="6"/>
  <c r="G7" i="12"/>
  <c r="H7" i="12"/>
  <c r="G7" i="11"/>
  <c r="H7" i="11"/>
  <c r="G10" i="11"/>
  <c r="H10" i="11"/>
  <c r="G4" i="11"/>
  <c r="H4" i="11"/>
  <c r="G9" i="11"/>
  <c r="H9" i="11"/>
  <c r="G20" i="10"/>
  <c r="H20" i="10"/>
  <c r="G2" i="11"/>
  <c r="H2" i="11"/>
  <c r="G5" i="10"/>
  <c r="H5" i="10"/>
  <c r="G17" i="10"/>
  <c r="H17" i="10"/>
  <c r="G3" i="10"/>
  <c r="H3" i="10"/>
  <c r="G11" i="10"/>
  <c r="H11" i="10"/>
  <c r="G10" i="10"/>
  <c r="H10" i="10"/>
  <c r="G6" i="10"/>
  <c r="H6" i="10"/>
  <c r="G19" i="10"/>
  <c r="H19" i="10"/>
  <c r="G25" i="10"/>
  <c r="H25" i="10"/>
  <c r="G2" i="10"/>
  <c r="H2" i="10"/>
  <c r="G4" i="10"/>
  <c r="H4" i="10"/>
  <c r="G3" i="9"/>
  <c r="H3" i="9"/>
  <c r="G2" i="9"/>
  <c r="H2" i="9"/>
  <c r="G4" i="9"/>
  <c r="H4" i="9"/>
  <c r="G20" i="6"/>
  <c r="H20" i="6" s="1"/>
  <c r="G22" i="6"/>
  <c r="H22" i="6" s="1"/>
  <c r="G2" i="6"/>
  <c r="H2" i="6" s="1"/>
  <c r="G14" i="6"/>
  <c r="H14" i="6" s="1"/>
  <c r="G12" i="6"/>
  <c r="H12" i="6"/>
  <c r="G2" i="12"/>
  <c r="H2" i="12"/>
  <c r="O22" i="13" s="1"/>
  <c r="G6" i="6"/>
  <c r="H6" i="6" s="1"/>
  <c r="G18" i="6"/>
  <c r="H18" i="6" s="1"/>
  <c r="G7" i="6"/>
  <c r="H7" i="6"/>
  <c r="G19" i="6"/>
  <c r="H19" i="6"/>
  <c r="G16" i="6"/>
  <c r="H16" i="6"/>
  <c r="G23" i="6"/>
  <c r="H23" i="6" s="1"/>
  <c r="G15" i="6"/>
  <c r="H15" i="6" s="1"/>
  <c r="G4" i="12"/>
  <c r="H4" i="12" s="1"/>
  <c r="G8" i="12"/>
  <c r="H8" i="12" s="1"/>
  <c r="G5" i="12"/>
  <c r="H5" i="12" s="1"/>
  <c r="G3" i="12"/>
  <c r="H3" i="12" s="1"/>
  <c r="G30" i="7"/>
  <c r="H30" i="7" s="1"/>
  <c r="G2" i="7"/>
  <c r="H2" i="7" s="1"/>
  <c r="G26" i="7"/>
  <c r="H26" i="7"/>
  <c r="G29" i="7"/>
  <c r="H29" i="7" s="1"/>
  <c r="G37" i="7"/>
  <c r="H37" i="7" s="1"/>
  <c r="G73" i="7"/>
  <c r="H73" i="7"/>
  <c r="G74" i="7"/>
  <c r="H74" i="7" s="1"/>
  <c r="G75" i="7"/>
  <c r="H75" i="7" s="1"/>
  <c r="G6" i="7"/>
  <c r="H6" i="7" s="1"/>
  <c r="G62" i="7"/>
  <c r="H62" i="7"/>
  <c r="G83" i="7"/>
  <c r="H83" i="7" s="1"/>
  <c r="G43" i="7"/>
  <c r="H43" i="7" s="1"/>
  <c r="G24" i="7"/>
  <c r="H24" i="7" s="1"/>
  <c r="G82" i="7"/>
  <c r="H82" i="7" s="1"/>
  <c r="G68" i="7"/>
  <c r="H68" i="7"/>
  <c r="G64" i="7"/>
  <c r="H64" i="7" s="1"/>
  <c r="G69" i="7"/>
  <c r="H69" i="7" s="1"/>
  <c r="G80" i="7"/>
  <c r="H80" i="7" s="1"/>
  <c r="G81" i="7"/>
  <c r="H81" i="7" s="1"/>
  <c r="G52" i="7"/>
  <c r="H52" i="7"/>
  <c r="G35" i="7"/>
  <c r="H35" i="7" s="1"/>
  <c r="G67" i="7"/>
  <c r="H67" i="7" s="1"/>
  <c r="G58" i="7"/>
  <c r="H58" i="7"/>
  <c r="G28" i="7"/>
  <c r="H28" i="7" s="1"/>
  <c r="G8" i="7"/>
  <c r="H8" i="7" s="1"/>
  <c r="G11" i="7"/>
  <c r="H11" i="7" s="1"/>
  <c r="G20" i="7"/>
  <c r="H20" i="7" s="1"/>
  <c r="G4" i="7"/>
  <c r="H4" i="7"/>
  <c r="G27" i="7"/>
  <c r="H27" i="7" s="1"/>
  <c r="G38" i="7"/>
  <c r="H38" i="7" s="1"/>
  <c r="G34" i="7"/>
  <c r="H34" i="7"/>
  <c r="G86" i="7"/>
  <c r="H86" i="7" s="1"/>
  <c r="G21" i="7"/>
  <c r="H21" i="7"/>
  <c r="G17" i="7"/>
  <c r="H17" i="7" s="1"/>
  <c r="G32" i="7"/>
  <c r="H32" i="7" s="1"/>
  <c r="G57" i="7"/>
  <c r="H57" i="7" s="1"/>
  <c r="G45" i="7"/>
  <c r="H45" i="7" s="1"/>
  <c r="G84" i="7"/>
  <c r="H84" i="7" s="1"/>
  <c r="G5" i="7"/>
  <c r="H5" i="7"/>
  <c r="G49" i="7"/>
  <c r="H49" i="7" s="1"/>
  <c r="G55" i="7"/>
  <c r="H55" i="7" s="1"/>
  <c r="G48" i="7"/>
  <c r="H48" i="7" s="1"/>
  <c r="G46" i="7"/>
  <c r="H46" i="7" s="1"/>
  <c r="G42" i="7"/>
  <c r="H42" i="7" s="1"/>
  <c r="G44" i="7"/>
  <c r="H44" i="7" s="1"/>
  <c r="G12" i="7"/>
  <c r="H12" i="7" s="1"/>
  <c r="G77" i="7"/>
  <c r="H77" i="7" s="1"/>
  <c r="G25" i="7"/>
  <c r="H25" i="7" s="1"/>
  <c r="G33" i="7"/>
  <c r="H33" i="7" s="1"/>
  <c r="G54" i="7"/>
  <c r="H54" i="7" s="1"/>
  <c r="G36" i="7"/>
  <c r="H36" i="7" s="1"/>
  <c r="G79" i="7"/>
  <c r="H79" i="7" s="1"/>
  <c r="G23" i="7"/>
  <c r="H23" i="7" s="1"/>
  <c r="G59" i="7"/>
  <c r="H59" i="7" s="1"/>
  <c r="I6" i="11"/>
  <c r="G8" i="11"/>
  <c r="H8" i="11" s="1"/>
  <c r="G18" i="10"/>
  <c r="H18" i="10" s="1"/>
  <c r="G16" i="10"/>
  <c r="H16" i="10" s="1"/>
  <c r="I33" i="8"/>
  <c r="I25" i="8"/>
  <c r="G17" i="8"/>
  <c r="H17" i="8" s="1"/>
  <c r="G60" i="7"/>
  <c r="H60" i="7" s="1"/>
  <c r="G66" i="7"/>
  <c r="H66" i="7" s="1"/>
  <c r="G16" i="7"/>
  <c r="H16" i="7" s="1"/>
  <c r="G19" i="7"/>
  <c r="H19" i="7" s="1"/>
  <c r="G9" i="7"/>
  <c r="H9" i="7" s="1"/>
  <c r="G72" i="7"/>
  <c r="H72" i="7" s="1"/>
  <c r="I61" i="7"/>
  <c r="I47" i="7"/>
  <c r="I9" i="6"/>
  <c r="I21" i="6"/>
  <c r="I16" i="8"/>
  <c r="G41" i="8"/>
  <c r="H41" i="8"/>
  <c r="G8" i="8"/>
  <c r="H8" i="8"/>
  <c r="G7" i="10"/>
  <c r="H7" i="10"/>
  <c r="I22" i="10"/>
  <c r="G13" i="6"/>
  <c r="H13" i="6" s="1"/>
  <c r="I8" i="6"/>
  <c r="B140" i="1"/>
  <c r="B43" i="1"/>
  <c r="B133" i="1"/>
  <c r="B207" i="1"/>
  <c r="B34" i="1"/>
  <c r="B24" i="1"/>
  <c r="B102" i="1"/>
  <c r="B92" i="1"/>
  <c r="B96" i="1"/>
  <c r="B142" i="1"/>
  <c r="B25" i="1"/>
  <c r="B135" i="1"/>
  <c r="B26" i="1"/>
  <c r="B112" i="1"/>
  <c r="B167" i="1"/>
  <c r="B58" i="1"/>
  <c r="B144" i="1"/>
  <c r="B15" i="1"/>
  <c r="B41" i="1"/>
  <c r="B83" i="1"/>
  <c r="B109" i="1"/>
  <c r="B151" i="1"/>
  <c r="B91" i="1"/>
  <c r="B181" i="1"/>
  <c r="B68" i="1"/>
  <c r="B33" i="1"/>
  <c r="B84" i="1"/>
  <c r="B120" i="1"/>
  <c r="B49" i="1"/>
  <c r="B31" i="1"/>
  <c r="B67" i="1"/>
  <c r="B125" i="1"/>
  <c r="B161" i="1"/>
  <c r="B148" i="1"/>
  <c r="B184" i="1"/>
  <c r="B209" i="1"/>
  <c r="B95" i="1"/>
  <c r="B99" i="1"/>
  <c r="B157" i="1"/>
  <c r="B90" i="1"/>
  <c r="B212" i="1"/>
  <c r="B13" i="1"/>
  <c r="B74" i="1"/>
  <c r="B159" i="1"/>
  <c r="B131" i="1"/>
  <c r="B189" i="1"/>
  <c r="B119" i="1"/>
  <c r="B108" i="1"/>
  <c r="B93" i="1"/>
  <c r="B35" i="1"/>
  <c r="B77" i="1"/>
  <c r="B22" i="1"/>
  <c r="B72" i="1"/>
  <c r="B193" i="1"/>
  <c r="B156" i="1"/>
  <c r="B19" i="1"/>
  <c r="B87" i="1"/>
  <c r="B117" i="1"/>
  <c r="B82" i="1"/>
  <c r="B75" i="1"/>
  <c r="B204" i="1"/>
  <c r="B197" i="1"/>
  <c r="B98" i="1"/>
  <c r="B174" i="1"/>
  <c r="B160" i="1"/>
  <c r="B89" i="1"/>
  <c r="B130" i="1"/>
  <c r="B192" i="1"/>
  <c r="B121" i="1"/>
  <c r="B214" i="1"/>
  <c r="B5" i="1"/>
  <c r="B21" i="1"/>
  <c r="B136" i="1"/>
  <c r="B158" i="1"/>
  <c r="B55" i="1"/>
  <c r="B50" i="1"/>
  <c r="B42" i="1"/>
  <c r="B124" i="1"/>
  <c r="B11" i="1"/>
  <c r="B134" i="1"/>
  <c r="B12" i="1"/>
  <c r="B208" i="1"/>
  <c r="B105" i="1"/>
  <c r="B173" i="1"/>
  <c r="B155" i="1"/>
  <c r="B132" i="1"/>
  <c r="B97" i="1"/>
  <c r="B39" i="1"/>
  <c r="B16" i="1"/>
  <c r="B180" i="1"/>
  <c r="B170" i="1"/>
  <c r="B10" i="1"/>
  <c r="B127" i="1"/>
  <c r="B47" i="1"/>
  <c r="B183" i="1"/>
  <c r="B146" i="1"/>
  <c r="B71" i="1"/>
  <c r="B179" i="1"/>
  <c r="B46" i="1"/>
  <c r="B29" i="1"/>
  <c r="B175" i="1"/>
  <c r="B60" i="1"/>
  <c r="B81" i="1"/>
  <c r="B51" i="1"/>
  <c r="B190" i="1"/>
  <c r="B9" i="1"/>
  <c r="B57" i="1"/>
  <c r="B65" i="1"/>
  <c r="B171" i="1"/>
  <c r="B62" i="1"/>
  <c r="B116" i="1"/>
  <c r="B166" i="1"/>
  <c r="B152" i="1"/>
  <c r="B17" i="1"/>
  <c r="B177" i="1"/>
  <c r="B186" i="1"/>
  <c r="B63" i="1"/>
  <c r="B153" i="1"/>
  <c r="B44" i="1"/>
  <c r="B154" i="1"/>
  <c r="B37" i="1"/>
  <c r="B76" i="1"/>
  <c r="B106" i="1"/>
  <c r="B69" i="1"/>
  <c r="B143" i="1"/>
  <c r="B169" i="1"/>
  <c r="B211" i="1"/>
  <c r="B38" i="1"/>
  <c r="B28" i="1"/>
  <c r="B32" i="1"/>
  <c r="B78" i="1"/>
  <c r="B196" i="1"/>
  <c r="B139" i="1"/>
  <c r="B73" i="1"/>
  <c r="B141" i="1"/>
  <c r="B123" i="1"/>
  <c r="B100" i="1"/>
  <c r="B195" i="1"/>
  <c r="B54" i="1"/>
  <c r="B48" i="1"/>
  <c r="B137" i="1"/>
  <c r="B205" i="1"/>
  <c r="B187" i="1"/>
  <c r="B164" i="1"/>
  <c r="B8" i="1"/>
  <c r="B86" i="1"/>
  <c r="B176" i="1"/>
  <c r="B201" i="1"/>
  <c r="B70" i="1"/>
  <c r="B64" i="1"/>
  <c r="B198" i="1"/>
  <c r="B40" i="1"/>
  <c r="B118" i="1"/>
  <c r="B149" i="1"/>
  <c r="B56" i="1"/>
  <c r="B128" i="1"/>
  <c r="B66" i="1"/>
  <c r="B59" i="1"/>
  <c r="B101" i="1"/>
  <c r="B103" i="1"/>
  <c r="B80" i="1"/>
  <c r="B162" i="1"/>
  <c r="B45" i="1"/>
  <c r="B27" i="1"/>
  <c r="B191" i="1"/>
  <c r="B172" i="1"/>
  <c r="B165" i="1"/>
  <c r="B107" i="1"/>
  <c r="B52" i="1"/>
  <c r="B88" i="1"/>
  <c r="B178" i="1"/>
  <c r="B113" i="1"/>
  <c r="B30" i="1"/>
  <c r="B6" i="1"/>
  <c r="B104" i="1"/>
  <c r="B94" i="1"/>
  <c r="B182" i="1"/>
  <c r="B185" i="1"/>
  <c r="B145" i="1"/>
  <c r="B138" i="1"/>
  <c r="B85" i="1"/>
  <c r="B168" i="1"/>
  <c r="B114" i="1"/>
  <c r="B150" i="1"/>
  <c r="B36" i="1"/>
  <c r="B122" i="1"/>
  <c r="B79" i="1"/>
  <c r="B147" i="1"/>
  <c r="B215" i="1"/>
  <c r="B14" i="1"/>
  <c r="B7" i="1"/>
  <c r="B203" i="1"/>
  <c r="B129" i="1"/>
  <c r="B126" i="1"/>
  <c r="B188" i="1"/>
  <c r="B23" i="1"/>
  <c r="B53" i="1"/>
  <c r="B18" i="1"/>
  <c r="B115" i="1"/>
  <c r="B213" i="1"/>
  <c r="B210" i="1"/>
  <c r="B111" i="1"/>
  <c r="B206" i="1"/>
  <c r="B202" i="1"/>
  <c r="B199" i="1"/>
  <c r="B194" i="1"/>
  <c r="B110" i="1"/>
  <c r="B61" i="1"/>
  <c r="B200" i="1"/>
  <c r="B20" i="1"/>
  <c r="B163" i="1"/>
  <c r="C72" i="1" l="1"/>
  <c r="C57" i="1"/>
  <c r="C134" i="1"/>
  <c r="C101" i="1"/>
  <c r="C22" i="1"/>
  <c r="C163" i="1"/>
  <c r="C36" i="1"/>
  <c r="C59" i="1"/>
  <c r="C77" i="1"/>
  <c r="C9" i="1"/>
  <c r="C11" i="1"/>
  <c r="C66" i="1"/>
  <c r="C35" i="1"/>
  <c r="C20" i="1"/>
  <c r="C150" i="1"/>
  <c r="C128" i="1"/>
  <c r="C93" i="1"/>
  <c r="C190" i="1"/>
  <c r="C124" i="1"/>
  <c r="C56" i="1"/>
  <c r="C108" i="1"/>
  <c r="C200" i="1"/>
  <c r="C114" i="1"/>
  <c r="C149" i="1"/>
  <c r="C119" i="1"/>
  <c r="C51" i="1"/>
  <c r="C42" i="1"/>
  <c r="C118" i="1"/>
  <c r="C189" i="1"/>
  <c r="C61" i="1"/>
  <c r="C168" i="1"/>
  <c r="C40" i="1"/>
  <c r="C131" i="1"/>
  <c r="C81" i="1"/>
  <c r="C50" i="1"/>
  <c r="C198" i="1"/>
  <c r="C159" i="1"/>
  <c r="C110" i="1"/>
  <c r="C85" i="1"/>
  <c r="C64" i="1"/>
  <c r="C74" i="1"/>
  <c r="C60" i="1"/>
  <c r="C55" i="1"/>
  <c r="C70" i="1"/>
  <c r="C13" i="1"/>
  <c r="C194" i="1"/>
  <c r="C138" i="1"/>
  <c r="C201" i="1"/>
  <c r="C212" i="1"/>
  <c r="C175" i="1"/>
  <c r="C158" i="1"/>
  <c r="C176" i="1"/>
  <c r="C90" i="1"/>
  <c r="C199" i="1"/>
  <c r="C145" i="1"/>
  <c r="C86" i="1"/>
  <c r="C157" i="1"/>
  <c r="C29" i="1"/>
  <c r="C136" i="1"/>
  <c r="C8" i="1"/>
  <c r="C99" i="1"/>
  <c r="C202" i="1"/>
  <c r="C185" i="1"/>
  <c r="C164" i="1"/>
  <c r="C95" i="1"/>
  <c r="C46" i="1"/>
  <c r="C21" i="1"/>
  <c r="C187" i="1"/>
  <c r="C209" i="1"/>
  <c r="C206" i="1"/>
  <c r="C182" i="1"/>
  <c r="C205" i="1"/>
  <c r="C184" i="1"/>
  <c r="C179" i="1"/>
  <c r="C5" i="1"/>
  <c r="C137" i="1"/>
  <c r="C148" i="1"/>
  <c r="C111" i="1"/>
  <c r="C94" i="1"/>
  <c r="C48" i="1"/>
  <c r="C161" i="1"/>
  <c r="C71" i="1"/>
  <c r="C214" i="1"/>
  <c r="C54" i="1"/>
  <c r="C125" i="1"/>
  <c r="C210" i="1"/>
  <c r="C104" i="1"/>
  <c r="C195" i="1"/>
  <c r="C67" i="1"/>
  <c r="C146" i="1"/>
  <c r="C121" i="1"/>
  <c r="C100" i="1"/>
  <c r="C31" i="1"/>
  <c r="C213" i="1"/>
  <c r="C192" i="1"/>
  <c r="C123" i="1"/>
  <c r="C49" i="1"/>
  <c r="C183" i="1"/>
  <c r="C6" i="1"/>
  <c r="C141" i="1"/>
  <c r="C120" i="1"/>
  <c r="C115" i="1"/>
  <c r="C130" i="1"/>
  <c r="C73" i="1"/>
  <c r="C84" i="1"/>
  <c r="C47" i="1"/>
  <c r="C30" i="1"/>
  <c r="C139" i="1"/>
  <c r="C33" i="1"/>
  <c r="C18" i="1"/>
  <c r="C89" i="1"/>
  <c r="C196" i="1"/>
  <c r="C68" i="1"/>
  <c r="C127" i="1"/>
  <c r="C113" i="1"/>
  <c r="C78" i="1"/>
  <c r="C181" i="1"/>
  <c r="C53" i="1"/>
  <c r="C160" i="1"/>
  <c r="C32" i="1"/>
  <c r="C91" i="1"/>
  <c r="C10" i="1"/>
  <c r="C178" i="1"/>
  <c r="C28" i="1"/>
  <c r="C151" i="1"/>
  <c r="C23" i="1"/>
  <c r="C174" i="1"/>
  <c r="C38" i="1"/>
  <c r="C109" i="1"/>
  <c r="C170" i="1"/>
  <c r="C88" i="1"/>
  <c r="C211" i="1"/>
  <c r="C83" i="1"/>
  <c r="C188" i="1"/>
  <c r="C98" i="1"/>
  <c r="C169" i="1"/>
  <c r="C41" i="1"/>
  <c r="C180" i="1"/>
  <c r="C52" i="1"/>
  <c r="C143" i="1"/>
  <c r="C15" i="1"/>
  <c r="C126" i="1"/>
  <c r="C197" i="1"/>
  <c r="C69" i="1"/>
  <c r="C144" i="1"/>
  <c r="C16" i="1"/>
  <c r="C107" i="1"/>
  <c r="C106" i="1"/>
  <c r="C58" i="1"/>
  <c r="C129" i="1"/>
  <c r="C204" i="1"/>
  <c r="C76" i="1"/>
  <c r="C167" i="1"/>
  <c r="C39" i="1"/>
  <c r="C165" i="1"/>
  <c r="C37" i="1"/>
  <c r="C112" i="1"/>
  <c r="C203" i="1"/>
  <c r="C75" i="1"/>
  <c r="C154" i="1"/>
  <c r="C26" i="1"/>
  <c r="C97" i="1"/>
  <c r="C172" i="1"/>
  <c r="C44" i="1"/>
  <c r="C135" i="1"/>
  <c r="C7" i="1"/>
  <c r="C82" i="1"/>
  <c r="C153" i="1"/>
  <c r="C25" i="1"/>
  <c r="C132" i="1"/>
  <c r="C191" i="1"/>
  <c r="C63" i="1"/>
  <c r="C142" i="1"/>
  <c r="C14" i="1"/>
  <c r="C117" i="1"/>
  <c r="C186" i="1"/>
  <c r="C96" i="1"/>
  <c r="C155" i="1"/>
  <c r="C27" i="1"/>
  <c r="C177" i="1"/>
  <c r="C92" i="1"/>
  <c r="C215" i="1"/>
  <c r="C87" i="1"/>
  <c r="C17" i="1"/>
  <c r="C102" i="1"/>
  <c r="C173" i="1"/>
  <c r="C45" i="1"/>
  <c r="C152" i="1"/>
  <c r="C24" i="1"/>
  <c r="C147" i="1"/>
  <c r="C19" i="1"/>
  <c r="C166" i="1"/>
  <c r="C34" i="1"/>
  <c r="C105" i="1"/>
  <c r="C162" i="1"/>
  <c r="C116" i="1"/>
  <c r="C207" i="1"/>
  <c r="C79" i="1"/>
  <c r="C156" i="1"/>
  <c r="C62" i="1"/>
  <c r="C133" i="1"/>
  <c r="C208" i="1"/>
  <c r="C80" i="1"/>
  <c r="C171" i="1"/>
  <c r="C43" i="1"/>
  <c r="C122" i="1"/>
  <c r="C193" i="1"/>
  <c r="C65" i="1"/>
  <c r="C140" i="1"/>
  <c r="C12" i="1"/>
  <c r="C103" i="1"/>
  <c r="I14" i="10"/>
  <c r="G14" i="10"/>
  <c r="H14" i="10" s="1"/>
  <c r="G9" i="10"/>
  <c r="H9" i="10" s="1"/>
  <c r="I9" i="10"/>
  <c r="I3" i="11"/>
  <c r="G3" i="11"/>
  <c r="H3" i="11" s="1"/>
  <c r="I5" i="11"/>
  <c r="G5" i="11"/>
  <c r="H5" i="11" s="1"/>
  <c r="I24" i="8"/>
  <c r="G24" i="8"/>
  <c r="H24" i="8" s="1"/>
  <c r="I20" i="8"/>
  <c r="G20" i="8"/>
  <c r="H20" i="8" s="1"/>
  <c r="I9" i="8"/>
  <c r="G9" i="8"/>
  <c r="H9" i="8" s="1"/>
  <c r="I63" i="7"/>
  <c r="G63" i="7"/>
  <c r="H63" i="7" s="1"/>
  <c r="I18" i="7"/>
  <c r="G18" i="7"/>
  <c r="H18" i="7" s="1"/>
  <c r="I40" i="7"/>
  <c r="G40" i="7"/>
  <c r="H40" i="7" s="1"/>
  <c r="I7" i="7"/>
  <c r="G7" i="7"/>
  <c r="H7" i="7" s="1"/>
  <c r="I22" i="7"/>
  <c r="G22" i="7"/>
  <c r="H22" i="7" s="1"/>
  <c r="G31" i="7"/>
  <c r="H31" i="7" s="1"/>
  <c r="I31" i="7"/>
  <c r="I65" i="7"/>
  <c r="G65" i="7"/>
  <c r="H65" i="7" s="1"/>
  <c r="I6" i="12"/>
  <c r="G6" i="12"/>
  <c r="H6" i="12" s="1"/>
  <c r="G5" i="6"/>
  <c r="H5" i="6" s="1"/>
  <c r="I5" i="6"/>
  <c r="I56" i="7"/>
  <c r="G56" i="7"/>
  <c r="H56" i="7" s="1"/>
  <c r="G41" i="7"/>
  <c r="H41" i="7" s="1"/>
  <c r="I41" i="7"/>
  <c r="I14" i="7"/>
  <c r="G14" i="7"/>
  <c r="H14" i="7" s="1"/>
  <c r="I85" i="7"/>
  <c r="G85" i="7"/>
  <c r="H85" i="7" s="1"/>
  <c r="I12" i="8"/>
  <c r="G12" i="8"/>
  <c r="H12" i="8" s="1"/>
  <c r="I13" i="10"/>
  <c r="G13" i="10"/>
  <c r="H13" i="10" s="1"/>
  <c r="I3" i="6"/>
  <c r="G3" i="6"/>
  <c r="H3" i="6" s="1"/>
  <c r="I28" i="8"/>
  <c r="G28" i="8"/>
  <c r="H28" i="8" s="1"/>
  <c r="G15" i="8"/>
  <c r="H15" i="8" s="1"/>
  <c r="I15" i="8"/>
  <c r="I8" i="10"/>
  <c r="G8" i="10"/>
  <c r="H8" i="10" s="1"/>
  <c r="I15" i="10"/>
  <c r="G15" i="10"/>
  <c r="H15" i="10" s="1"/>
  <c r="I10" i="6"/>
  <c r="G10" i="6"/>
  <c r="H10" i="6" s="1"/>
  <c r="G51" i="7"/>
  <c r="H51" i="7" s="1"/>
  <c r="I51" i="7"/>
  <c r="G50" i="7"/>
  <c r="H50" i="7" s="1"/>
  <c r="I50" i="7"/>
  <c r="I43" i="8"/>
  <c r="G43" i="8"/>
  <c r="H43" i="8" s="1"/>
  <c r="I31" i="8"/>
  <c r="G31" i="8"/>
  <c r="H31" i="8" s="1"/>
  <c r="I6" i="8"/>
  <c r="G6" i="8"/>
  <c r="H6" i="8" s="1"/>
  <c r="I5" i="9"/>
  <c r="G5" i="9"/>
  <c r="H5" i="9" s="1"/>
  <c r="I12" i="10"/>
  <c r="G12" i="10"/>
  <c r="H12" i="10" s="1"/>
  <c r="I4" i="6"/>
  <c r="I17" i="6"/>
  <c r="G15" i="7"/>
  <c r="H15" i="7" s="1"/>
  <c r="G53" i="7"/>
  <c r="H53" i="7" s="1"/>
  <c r="I70" i="7"/>
  <c r="I3" i="7"/>
  <c r="I76" i="7"/>
  <c r="G39" i="7"/>
  <c r="H39" i="7" s="1"/>
  <c r="I10" i="7"/>
  <c r="I78" i="7"/>
  <c r="I71" i="7"/>
</calcChain>
</file>

<file path=xl/sharedStrings.xml><?xml version="1.0" encoding="utf-8"?>
<sst xmlns="http://schemas.openxmlformats.org/spreadsheetml/2006/main" count="1539" uniqueCount="575">
  <si>
    <t>Le même après application</t>
  </si>
  <si>
    <t>(Att. Pas de signe '$')</t>
  </si>
  <si>
    <t>Le même qu'en colonne B</t>
  </si>
  <si>
    <t>en corps 30</t>
  </si>
  <si>
    <t>avec la police Code EAN13</t>
  </si>
  <si>
    <t>de la fonction Ean13</t>
  </si>
  <si>
    <t>12 chiffres précédés</t>
  </si>
  <si>
    <t>d'une apostrophe.</t>
  </si>
  <si>
    <t>product_name</t>
  </si>
  <si>
    <t>product_facing</t>
  </si>
  <si>
    <t>product_ingredients</t>
  </si>
  <si>
    <t>Prix €/KG</t>
  </si>
  <si>
    <t xml:space="preserve">Summertime </t>
  </si>
  <si>
    <t>Un thé noir à la bergamote et parfumé à la menthe</t>
  </si>
  <si>
    <t>Thé noir, thé vert, écorces d'orange, écorces de citron, feuilles de menthe.</t>
  </si>
  <si>
    <t>Août en Provence</t>
  </si>
  <si>
    <t xml:space="preserve">Un oolong parsemé de lavande pour un aller-retour dans le Sud </t>
  </si>
  <si>
    <t>Thé semi-fermenté, thé noir, thé vert, citronnelle, pétales de souci, lavande, pétales de jasmin, morceaux de vanille.</t>
  </si>
  <si>
    <t xml:space="preserve">Thé de l'Eté </t>
  </si>
  <si>
    <t>Un thé frais aux notes d'agrumes</t>
  </si>
  <si>
    <t>Thé noir, thé vert, morceaux d'ananas, écorces d'orange, écorces de citron, camomille romaine, pétales de souci.</t>
  </si>
  <si>
    <t>Ispahan</t>
  </si>
  <si>
    <t xml:space="preserve">Un mélange de rose, jasmin et violette </t>
  </si>
  <si>
    <t>Thé noir, thé vert, pétales de mauve, pétales de rose, pétales de jasmin, pétales d'oranger</t>
  </si>
  <si>
    <t xml:space="preserve">Thé des Amoureux </t>
  </si>
  <si>
    <t>Un sompteux mélange de thés aux  arômes de  fruits de la passion</t>
  </si>
  <si>
    <t xml:space="preserve">Thé noir, thé vert, écorces d'orange, pétales de bleuet, pétales de rose, pétales de souci, pétales de carthame. </t>
  </si>
  <si>
    <t xml:space="preserve">Kama Sutra </t>
  </si>
  <si>
    <t>Un mélange de thé vert et noir original et malicieux</t>
  </si>
  <si>
    <t>Thé noir, thé vert, cannelle, gingembre, clou de girofle, écorces d'orange, cardamome, anis, fenouil, écorces de citron, pétales de souci, pétales de rose, fleurs d'oranger.</t>
  </si>
  <si>
    <t xml:space="preserve">Soleil Levant </t>
  </si>
  <si>
    <t>Un mélange aux agrumes, au jasmin et à la bergamote</t>
  </si>
  <si>
    <t>Thé noir, thé vert, écorces d'orange, fleurs de jasmin.</t>
  </si>
  <si>
    <t>Dimanche Gourmand</t>
  </si>
  <si>
    <t>Un mélange de thé vert et de thé noir aux notes de fruits secs et chocolat</t>
  </si>
  <si>
    <t xml:space="preserve">Thé noir, thé vert, morceaux de carotte, pépites de chocolat noir, morceaux d'amande , morceaux de cannelle </t>
  </si>
  <si>
    <t xml:space="preserve">Thé aux Epices </t>
  </si>
  <si>
    <t>Un thé noir aux parfums épicés</t>
  </si>
  <si>
    <t>Thé noir parfumé aux notes dominantes d'épices et de cannelle, écorces d'orange, morceaux de cannelle.</t>
  </si>
  <si>
    <t xml:space="preserve">Thé aux Fruits Rouges </t>
  </si>
  <si>
    <t>Un thé noir agrémenté de fruits rouges à la tasse rafraîchissante</t>
  </si>
  <si>
    <t>Thé noir parfumé aux notes dominantes de fruits rouges, feuilles de mûrier, morceaux de fraise, feuilles de framboisier.</t>
  </si>
  <si>
    <t xml:space="preserve">Goût Russe Ruschka </t>
  </si>
  <si>
    <t>Un thé noir subtil et savoureux</t>
  </si>
  <si>
    <t>Thé noir parfumé aux notes dominantes de bergamote et d'agrumes, écorces d'orange.</t>
  </si>
  <si>
    <t xml:space="preserve">Mona Lisa </t>
  </si>
  <si>
    <t>Un thé noir aux notes fruitées de fruits rouges et de pêche</t>
  </si>
  <si>
    <t>Thé noir parfumé aux notes dominantes de pêche et de fruits rouges, feuilles de mûrier, morceaux de fraise, pétales de souci.</t>
  </si>
  <si>
    <t xml:space="preserve">Pinacolada </t>
  </si>
  <si>
    <t>Un thé noir rafraîchissant au bon goût d'ananas</t>
  </si>
  <si>
    <t>Thé noir parfumé à la note dominante d'ananas, morceaux de pomme, noix de coco râpée, églantier, fleurs d'hibiscus, morceaux d'ananas.</t>
  </si>
  <si>
    <t xml:space="preserve">Jardin de Colette </t>
  </si>
  <si>
    <t>Un thé noir à la saveur sucrée et fruitée</t>
  </si>
  <si>
    <t>Thé noir parfumé aux notes dominantes de poire et de fruits rouges, morceaux de pomme, morceaux de framboise, pétales de rose, pétales de mauve, feuilles de mûrier.</t>
  </si>
  <si>
    <t>Alexandra</t>
  </si>
  <si>
    <t>Un thé noir frais et fruité</t>
  </si>
  <si>
    <t>Thé noir parfumé aux notes dominantes de fraise et de citron , églantier, feuilles de mûrier, morceaux de fraise, écorces de citron.</t>
  </si>
  <si>
    <t xml:space="preserve">Saphir Bleu </t>
  </si>
  <si>
    <t xml:space="preserve">Un mélange fruité de rhubarbe et mirabelle </t>
  </si>
  <si>
    <t>Thé noir, thé semi-fermenté, morceaux de rhubarbe, pétales de souci, pétales de bleuet.</t>
  </si>
  <si>
    <t xml:space="preserve">Ma Diva </t>
  </si>
  <si>
    <t>Un thé noir gourmand et fleuri</t>
  </si>
  <si>
    <t>Thé noir parfumé aux notes dominantes de banane et de  violette, pétales de mauves, pétales de rose.</t>
  </si>
  <si>
    <t xml:space="preserve">Fleurs de la Jungle </t>
  </si>
  <si>
    <t xml:space="preserve">Un thé noir aux saveurs de fruits jaunes exotiques </t>
  </si>
  <si>
    <t>Thé noir parfumé aux notes dominantes de pêche, fruit de la passion et goyave, pétales de rose, pétales de bleuet et de souci.</t>
  </si>
  <si>
    <t xml:space="preserve">Goût Russe Guruchka </t>
  </si>
  <si>
    <t>Un goût russe à la bergamote et aux agrumes</t>
  </si>
  <si>
    <t xml:space="preserve">Karukera </t>
  </si>
  <si>
    <t>Un thé noir de caractère aux saveurs de baies rouges</t>
  </si>
  <si>
    <t>Thé noir parfumé aux notes dominantes de baies noires, feuilles de mûrier, morceaux de fraise, pétales de bleuet.</t>
  </si>
  <si>
    <t xml:space="preserve">Noël Boréal </t>
  </si>
  <si>
    <t>Un thé noir de Noël au goût d'orange et d'épices</t>
  </si>
  <si>
    <t>Thé noir parfumé aux notes dominantes d'orange et d'épices, amandes effilées, morceaux de cannelle, anis étoilé, morceaux de pomme, morceaux de gingembre.</t>
  </si>
  <si>
    <t xml:space="preserve">Thé du Tibétain </t>
  </si>
  <si>
    <t>Un mélange frais sur notes de bergamote</t>
  </si>
  <si>
    <t>Thé noir, thé vert, lavande, fleurs de jasmin, morceaux de vanille.</t>
  </si>
  <si>
    <t xml:space="preserve">Thé de la Mousson </t>
  </si>
  <si>
    <t>Un thé noir crémeux et gourmand</t>
  </si>
  <si>
    <t>Thé noir parfumé aux notes dominantes de caramel et gingembre, morceaux d'amande, morceaux de caramel.</t>
  </si>
  <si>
    <t xml:space="preserve">Thé de l'Automne </t>
  </si>
  <si>
    <t>Un thé noir aux notes de fruits rouges et d'épices</t>
  </si>
  <si>
    <t>Thé noir parfumé aux notes dominantes d'épices et de fruits rouges, écorces d'orange, pétales de souci, morceaux de cannelle, pétales de carthame, feuilles de mûrier.</t>
  </si>
  <si>
    <t>Thé de l'Hiver</t>
  </si>
  <si>
    <t xml:space="preserve">Un thé noir à la gourmandise réconfortante </t>
  </si>
  <si>
    <t>Thé noir parfumé aux notes dominantes de caramel et de chocolat, morceaux de cacao, croquant.</t>
  </si>
  <si>
    <t xml:space="preserve">Sweet Home </t>
  </si>
  <si>
    <t>Un thé noir alliant les notes d'amande, d'épices et d'agrumes</t>
  </si>
  <si>
    <t>Thé noir parfumé aux notes dominantes d'orange et de caramel, morceaux de pomme, morceaux de cannelle, écorces d'orange, morceaux d'amandes, pétales de souci.</t>
  </si>
  <si>
    <t xml:space="preserve">Capuccino </t>
  </si>
  <si>
    <t xml:space="preserve">Un thé noir gourmand aux arômes de café et de chocolat </t>
  </si>
  <si>
    <t>Thé noir parfumé aux notes dominantes de café et de chocolat, morceaux de cacao, croquant, grains de café</t>
  </si>
  <si>
    <t>Taj Mahal</t>
  </si>
  <si>
    <t>Un thé noir aux notes suaves et rafraîchissantes de vanille et d'agrumes</t>
  </si>
  <si>
    <t>Thé noir parfumé aux notes dominantes de vanille et d'agrumes, morceaux de pomme, écorces d'orange, pétales de carthame, camomille romaine, écorces de citron</t>
  </si>
  <si>
    <t xml:space="preserve">Vent des Cîmes </t>
  </si>
  <si>
    <t xml:space="preserve">Un thé noir au parfum des fruits jaunes </t>
  </si>
  <si>
    <t>Thé noir fruité aux notes dominantes d'abricot et de fruit de la passion, pétales de souci.</t>
  </si>
  <si>
    <t xml:space="preserve">Couleur Chocolat </t>
  </si>
  <si>
    <t>Un thé noir aux accents de chocolat</t>
  </si>
  <si>
    <t>Thé noir parfumé aux notes dominantes de chocolat et d'amandes , pépites de chocolat noir, morceaux d'amandes , écorces d'orange.</t>
  </si>
  <si>
    <t xml:space="preserve">Le Quatre Heures </t>
  </si>
  <si>
    <t>Un thé noir aux saveurs fraise et rhubarbe</t>
  </si>
  <si>
    <t>Thé noir parfumé aux notes dominantes de fraise et de rhubarbe, écorces d'orange, morceaux de fraise, morceaux de rhubarbe, feuilles de mûrier, pétales de bleuet.</t>
  </si>
  <si>
    <t xml:space="preserve">Thé du Voyageur </t>
  </si>
  <si>
    <t>Un thé noir épicé à la bergamote et à la cardamome</t>
  </si>
  <si>
    <t>Thé noir parfumé aux notes dominantes de cardamome et de bergamote, morceaux de gingembre, morceaux de cardamome, bâtons de cannelle, écorces de citron.</t>
  </si>
  <si>
    <t xml:space="preserve">Earl Grey Impérial </t>
  </si>
  <si>
    <t xml:space="preserve">Un thé noir bergamoté </t>
  </si>
  <si>
    <t>Thé noir aromatisé à la note bergamotée.</t>
  </si>
  <si>
    <t xml:space="preserve">Sweet Earl Grey </t>
  </si>
  <si>
    <t>Un thé noir onctueux à la bergamote</t>
  </si>
  <si>
    <t>Thé noir parfumé à la bergamote, pétales de bleuet .</t>
  </si>
  <si>
    <t xml:space="preserve">Vanille Chantilly </t>
  </si>
  <si>
    <t xml:space="preserve">Un thé noir onctueux à la vanille </t>
  </si>
  <si>
    <t>Thé noir parfumé aux notes dominantes de vanille et de chantilly, morceaux de vanille.</t>
  </si>
  <si>
    <t>Kimono</t>
  </si>
  <si>
    <t>Un thé vert aux saveurs de pêche et d'abricot</t>
  </si>
  <si>
    <t>Thé vert fruité aux notes dominantes de pêche et d'abricot, pétales de bleuet, pétales de rose, pétales de souci.</t>
  </si>
  <si>
    <t>Shisendo</t>
  </si>
  <si>
    <t>Un thé vert doux parfumé à l'orange</t>
  </si>
  <si>
    <t>Thé vert fruité à la note dominante d'orange, écorces d'orange, pétales de carthame.</t>
  </si>
  <si>
    <t>Gan Cao</t>
  </si>
  <si>
    <t>Un thé vert rafraîchissant aux notes de réglisse</t>
  </si>
  <si>
    <t>Thé vert parfumé à la note dominante de réglisse, pétales de carthame.</t>
  </si>
  <si>
    <t>Guruchka Sencha</t>
  </si>
  <si>
    <t>Un thé vert à la bergamote et aux agrumes</t>
  </si>
  <si>
    <t>Thé vert parfumé à l'arôme naturel de bergamote, écorces de citron, pétales de bleuet, pétales de souci, carthame, arôme naturel de bergamote.</t>
  </si>
  <si>
    <t>Thé du Tao</t>
  </si>
  <si>
    <t>Un thé vert aux épices et aux agrumes</t>
  </si>
  <si>
    <t>Thé vert parfumé aux notes dominantes de cannelle et d'orange, morceaux de cannelle, écorces d'orange.</t>
  </si>
  <si>
    <t xml:space="preserve">Thé du Printemps </t>
  </si>
  <si>
    <t>Un thé vert aux saveurs fruitées et fleuries</t>
  </si>
  <si>
    <t>Thé vert parfumé aux notes dominantes de framboise et de poire, morceaux de framboise, pétales de souci.</t>
  </si>
  <si>
    <t xml:space="preserve">Noël en Vert </t>
  </si>
  <si>
    <t>Un Sencha de Noël, parsemé d'étoiles scintillantes</t>
  </si>
  <si>
    <t xml:space="preserve">Thé vert parfumé aux notes dominantes d'épices et d'amande, pétales de carthame.
</t>
  </si>
  <si>
    <t xml:space="preserve">Thé à l'Amande </t>
  </si>
  <si>
    <t>Un thé noir gourmand aux éclats d'amandes grillées</t>
  </si>
  <si>
    <t>Thé noir parfumé à la note dominante d'amande, morceaux d'amande.</t>
  </si>
  <si>
    <t xml:space="preserve">Thé à la Cannelle </t>
  </si>
  <si>
    <t>Un thé noir aux notes épicées</t>
  </si>
  <si>
    <t>Thé noir parfumé à la note dominante de cannelle, morceaux de cannelle.</t>
  </si>
  <si>
    <t xml:space="preserve">Thé au Caramel avec Fleurs </t>
  </si>
  <si>
    <t>Un thé noir intense au caramel</t>
  </si>
  <si>
    <t>Thé noir parfumé à la note dominante de caramel, morceaux de caramel, pétales de carthame.</t>
  </si>
  <si>
    <t>Thé Saveur Citron Vert</t>
  </si>
  <si>
    <t xml:space="preserve">Un thé noir tonifiant aux notes citronnées </t>
  </si>
  <si>
    <t>Thé noir fruité à la note dominante de citron vert, écorces de citron.</t>
  </si>
  <si>
    <t xml:space="preserve">Thé Earl Grey Supérieur </t>
  </si>
  <si>
    <t>Un thé noir savoureux à la bergamote</t>
  </si>
  <si>
    <t>Thés noirs parfumés à la bergamote.</t>
  </si>
  <si>
    <t xml:space="preserve">Thé Saveur Lotus avec Fleurs </t>
  </si>
  <si>
    <t>Un thé parsemé de fleurs et au goût fruité</t>
  </si>
  <si>
    <t>Thé noir parfumé et fruité, fleurs d'oranger, pétales de rose.</t>
  </si>
  <si>
    <t xml:space="preserve">Thé Saveur Mangue </t>
  </si>
  <si>
    <t>Un thé noir aux accents fruités et sucrés</t>
  </si>
  <si>
    <t>Thé noir fruité à la note dominante de mangue, pétales de souci.</t>
  </si>
  <si>
    <t>Thé Saveur Maracuja Fruit Passion</t>
  </si>
  <si>
    <t>Un thé noir aux nuances exotiques</t>
  </si>
  <si>
    <t>Thé noir fruité à la note dominante de fruit de la passion, pétales de souci.</t>
  </si>
  <si>
    <t>Orange Douce Excelsior</t>
  </si>
  <si>
    <t xml:space="preserve">Un thé noir à l'orange très rafraîchissant </t>
  </si>
  <si>
    <t>Thé noir fruité à la note dominante d'orange, écorces d'orange.</t>
  </si>
  <si>
    <t xml:space="preserve">Instants de fête </t>
  </si>
  <si>
    <t>Un thé noir sucré agrémenté de savoureux fruits frais</t>
  </si>
  <si>
    <t>Thé noir parfumé aux notes dominantes de pêche et de mandarine, poivre rouge, pétales de souci, écorces d'orange</t>
  </si>
  <si>
    <t>Thé à la Rose Congou</t>
  </si>
  <si>
    <t xml:space="preserve">Un thé noir parfumé à la rose avec pétales de rose </t>
  </si>
  <si>
    <t>Thé noir parfumé à la note dominante de rose, pétales de rose.</t>
  </si>
  <si>
    <t>Earl Grey Flowers</t>
  </si>
  <si>
    <t>Un thé noir à la bergamote</t>
  </si>
  <si>
    <t>Thé noir parfumé à la bergamote, pétales de bleuet et de soucis.</t>
  </si>
  <si>
    <t>Thé à la Vanille Supérieure</t>
  </si>
  <si>
    <t xml:space="preserve">Un thé noir gourmand rêvelant tous les arômes de la vanille </t>
  </si>
  <si>
    <t>Thé noir parfumé à la note dominante de vanille, morceaux de vanille.</t>
  </si>
  <si>
    <t>Secret de Tania</t>
  </si>
  <si>
    <t xml:space="preserve">Un thé noir mariant à merveille la bergamote et les agrumes </t>
  </si>
  <si>
    <t>Thé noir parfumé aux notes dominantes de bergamote et d'agrumes.</t>
  </si>
  <si>
    <t>Entre parenthèses</t>
  </si>
  <si>
    <t>Un thé noir avec une pointe de bergamote</t>
  </si>
  <si>
    <t>Thés noirs parfumés par une pointe de bergamote.</t>
  </si>
  <si>
    <t>Grand Earl Grey</t>
  </si>
  <si>
    <t>Un thé noir aromatisé à la bergamote</t>
  </si>
  <si>
    <t xml:space="preserve">Thé noir parfumé à la bergamote. </t>
  </si>
  <si>
    <t xml:space="preserve">Thé à la Vanille Exclusive </t>
  </si>
  <si>
    <t>Un thé noir agrémenté de gousses de vanille</t>
  </si>
  <si>
    <t>African Cup</t>
  </si>
  <si>
    <t>Un rooibos aux accents d'agrumes</t>
  </si>
  <si>
    <t>Rooibos parfumé aux notes dominantes d'agrumes et d'épices, écorces d'orange, morceaux de cannelle.</t>
  </si>
  <si>
    <t xml:space="preserve">African Noël </t>
  </si>
  <si>
    <t xml:space="preserve">Un rooibos épicé pour vos fêtes de fin d'année </t>
  </si>
  <si>
    <t>Rooibos parfumé aux notes dominantes de gingembre et d'amande, écorces d'orange, morceaux de cannelle, poivre rouge, morceaux d'amande, morceaux de gingembre.</t>
  </si>
  <si>
    <t xml:space="preserve">Thé au Jasmin avec Fleurs </t>
  </si>
  <si>
    <t xml:space="preserve">Un thé vert de Chine parfumé au jasmin </t>
  </si>
  <si>
    <t>Thé vert parfumé au jasmin, fleurs de jasmin</t>
  </si>
  <si>
    <t>Thé des Oasis</t>
  </si>
  <si>
    <t>Un thé vert gunpowder à la menthe Nanah</t>
  </si>
  <si>
    <t>Thé vert parfumé à la menthe Nanah, feuilles de menthe Nanah.</t>
  </si>
  <si>
    <t>King Yasmin</t>
  </si>
  <si>
    <t xml:space="preserve">Un thé vert délicat au jasmin </t>
  </si>
  <si>
    <t>Thé vert parfumé à la note dominante de jasmin, fleurs de jasmin.</t>
  </si>
  <si>
    <t xml:space="preserve">Fleurs de Cerisiers Japonais </t>
  </si>
  <si>
    <t>Un thé vert au parfum délicat de cerise</t>
  </si>
  <si>
    <t>Thé vert Sencha parfumé l'arôme de cerise.</t>
  </si>
  <si>
    <t xml:space="preserve">Hana Matsuri </t>
  </si>
  <si>
    <t xml:space="preserve">Un thé vertaux notes de rose et de baies rouges </t>
  </si>
  <si>
    <t>Thé vert Sencha parfumé à la rose et enrichi de baies rouges, morceaux d'airelle.</t>
  </si>
  <si>
    <t>Grand Earl Grey Sencha</t>
  </si>
  <si>
    <t>Un thé vert aux notes fraîches de bergamote</t>
  </si>
  <si>
    <t>Thé vert aux notes d'orange et de bergamote, écorces d'orange, pétales de bleuet, pétales de souci, arôme naturel de bergamote.</t>
  </si>
  <si>
    <t xml:space="preserve">Japan Lime </t>
  </si>
  <si>
    <t>Un thé vert fin et fruité aux notes citronnées</t>
  </si>
  <si>
    <t>Thé vert fruité aux notes de citron et de citron vert, écorces de citron, pétales de souci.</t>
  </si>
  <si>
    <t xml:space="preserve">Sencha de la Vahiné </t>
  </si>
  <si>
    <t xml:space="preserve">Un sencha gourmand aux notes vanillées </t>
  </si>
  <si>
    <t>Thé vert parfumé à la note de vanille.</t>
  </si>
  <si>
    <t>Connivence</t>
  </si>
  <si>
    <t>Un sencha aux saveurs fruits rouges relevé d'une pointe de vanille</t>
  </si>
  <si>
    <t>Thé vert fruité aux notes dominantes de groseille et de vanille, groseille.</t>
  </si>
  <si>
    <t>Thé des Vacances Bio</t>
  </si>
  <si>
    <t xml:space="preserve">Un mélange subtil de thé vert et bergamote aux notes fruitées </t>
  </si>
  <si>
    <t>Thé vert bio, thé noir bio, pétales de tournesol bio</t>
  </si>
  <si>
    <t>Goût Russe Bio</t>
  </si>
  <si>
    <t>Un thé à la bergamote et aux agrumes</t>
  </si>
  <si>
    <t>Thé noir bio parfumé aux notes dominantes bergamote et d'agrumes, écorces d'orange et de citron bio.</t>
  </si>
  <si>
    <t>Orange-Citron Bio</t>
  </si>
  <si>
    <t>Un thé vert fruité et acidulé</t>
  </si>
  <si>
    <t>Thé vert bio parfumé aux notes dominantes d'orange et de citron, écorces d'orange bio, pétales de tournesol bio.</t>
  </si>
  <si>
    <t>Caramel-Orange Bio</t>
  </si>
  <si>
    <t>Un thé vert frais et gourmand</t>
  </si>
  <si>
    <t>Thé vert bio parfumé aux notes dominantes d'orange et de caramel</t>
  </si>
  <si>
    <t xml:space="preserve">Gingembre- Citron Bio </t>
  </si>
  <si>
    <t>Un thé vert parfumé au gingembre et au citron</t>
  </si>
  <si>
    <t>Thé vert bio fruité aux notes dominantes de gingembre et de citron.</t>
  </si>
  <si>
    <t>Earl Grey Bio</t>
  </si>
  <si>
    <t xml:space="preserve">Un thé noir parfumé à la bergamote </t>
  </si>
  <si>
    <t>Thé noir bio parfumé à la note de bergamote.</t>
  </si>
  <si>
    <t>Orange Sanguine Bio</t>
  </si>
  <si>
    <t>Un thé aux agrumes offrant une tasse délicate</t>
  </si>
  <si>
    <t>Thé noir bio parfumé à la note dominante d'orange sanguine.</t>
  </si>
  <si>
    <t>African Summer Bio</t>
  </si>
  <si>
    <t>Un rooibos savoureux aux agrumes</t>
  </si>
  <si>
    <t>Rooibos bio parfumé à la note dominante de citron, écorces de citron bio.</t>
  </si>
  <si>
    <t>African Vanille Bio</t>
  </si>
  <si>
    <t>Un rooibos gourmand et rafraîchissantà la saveur vanille</t>
  </si>
  <si>
    <t>Rooibos bio parfumé à la vanille</t>
  </si>
  <si>
    <t>African Earl Grey Bio</t>
  </si>
  <si>
    <t>Un rooibos allié à la fraîcheur de la bergamote</t>
  </si>
  <si>
    <t xml:space="preserve">Rooibos bio parfumé à la note de bergamote. </t>
  </si>
  <si>
    <t>African Dream Bio</t>
  </si>
  <si>
    <t>Un rooibos délicatement fruité</t>
  </si>
  <si>
    <t>Rooibos bio fruité aux notes dominantes de fruits rouges, pétales de souci bio.</t>
  </si>
  <si>
    <t>Thé à la Menthe Bio</t>
  </si>
  <si>
    <t xml:space="preserve">Un thé traditionnel aux notes fraïches et délicates de menthe </t>
  </si>
  <si>
    <t>Thé vert bio parfumé à la menthe.</t>
  </si>
  <si>
    <t>Citron Bio</t>
  </si>
  <si>
    <t>Un thé vert à la saveur citrionnée</t>
  </si>
  <si>
    <t>Thé vert bio fruit à la note citronnée, écorces de citron bio.</t>
  </si>
  <si>
    <t>Mélange Anglais FOP</t>
  </si>
  <si>
    <t>Un blend aux grandes feuilles de thé, au goût corsé</t>
  </si>
  <si>
    <t>Thés noirs  (Ceylan et Inde)</t>
  </si>
  <si>
    <t xml:space="preserve">Mélange Ecossais </t>
  </si>
  <si>
    <t>Un blend au caractère bien trempé</t>
  </si>
  <si>
    <t xml:space="preserve">Thés noirs (Assam et Caylan) </t>
  </si>
  <si>
    <t>Strong Breakfast BOP</t>
  </si>
  <si>
    <t>Un blend de caractère pour un réveil matin tonique</t>
  </si>
  <si>
    <t>Mélange Irlandais FOP</t>
  </si>
  <si>
    <t>Un mélange rond, coloré, pour se lever du bon pied</t>
  </si>
  <si>
    <t>Thés noirs (Assam, Ceylan et Java)</t>
  </si>
  <si>
    <t>Mélange Irlandais BOP</t>
  </si>
  <si>
    <t xml:space="preserve">Un blend à la tasse corsée </t>
  </si>
  <si>
    <t>Thés noirs (Assam, Ceylan et Sumatra)</t>
  </si>
  <si>
    <t>Boston 1773</t>
  </si>
  <si>
    <t>Un mélange de caractère à la palette aromatique équilibrée</t>
  </si>
  <si>
    <t>Thés noirs (Assam, Kenya et Yunnan)</t>
  </si>
  <si>
    <t xml:space="preserve">Mélange Zen </t>
  </si>
  <si>
    <t>Un thé au goût acidulé</t>
  </si>
  <si>
    <t>Thés verts (Chine et Japon)</t>
  </si>
  <si>
    <t>Ceylan OP</t>
  </si>
  <si>
    <t>Un thé noir au goût puissant et éclatant</t>
  </si>
  <si>
    <t xml:space="preserve">Thé noir </t>
  </si>
  <si>
    <t>Ceylan OP Supérieur</t>
  </si>
  <si>
    <t>Un thé noir puissant et profond</t>
  </si>
  <si>
    <t>Ceylan BOP Finest</t>
  </si>
  <si>
    <t>Un thé noir rond et puissant</t>
  </si>
  <si>
    <t>Darjeeling GFOP Estates 2nd Flush</t>
  </si>
  <si>
    <t>Un thé noir d'Inde aromatique</t>
  </si>
  <si>
    <t>Darjeeling FOP Anapurna</t>
  </si>
  <si>
    <t xml:space="preserve">Un thé noir aux notes douces et fruitées </t>
  </si>
  <si>
    <t>Assam TGFOP Dhelakat</t>
  </si>
  <si>
    <t>Un thé noir très puissant et corsé</t>
  </si>
  <si>
    <t>Assam GFOP Supérieur</t>
  </si>
  <si>
    <t xml:space="preserve">Un thé noir intense et éclatant </t>
  </si>
  <si>
    <t>Golden Yunnan GFOP</t>
  </si>
  <si>
    <t xml:space="preserve">Un thé noir de Chine aux arômes sombres et pénétrants </t>
  </si>
  <si>
    <t>Keemun Congou FOP</t>
  </si>
  <si>
    <t>Un thé noir au goût boisé</t>
  </si>
  <si>
    <t>Impérial Supérieur</t>
  </si>
  <si>
    <t>Un thé parsemé de fleurs de jasmin et légèrement fumé</t>
  </si>
  <si>
    <t>Lapsang Souchong</t>
  </si>
  <si>
    <t xml:space="preserve">Un thé noir fumé et savoureux </t>
  </si>
  <si>
    <t>Yunnan GFOP</t>
  </si>
  <si>
    <t>Un thé noir de Chine léger et enveloppant</t>
  </si>
  <si>
    <t>Wake Up</t>
  </si>
  <si>
    <t xml:space="preserve">Un thé aux notes présentes et vigoureuses </t>
  </si>
  <si>
    <t>Thés noirs (Inde)</t>
  </si>
  <si>
    <t>Ceylan OP Kenilworth</t>
  </si>
  <si>
    <t>Un thé noir aux accents sucrés et épicés</t>
  </si>
  <si>
    <t>Ceylan OP Pettiagalla</t>
  </si>
  <si>
    <t>Darjeeling FOP Margaret's Hope</t>
  </si>
  <si>
    <t>Un thé noir d'Inde aromatique sans astringence</t>
  </si>
  <si>
    <t>Darjeeling TGFOP Puttabong 2nd Flush</t>
  </si>
  <si>
    <t>Un thé noir d'Inde au goût muscat</t>
  </si>
  <si>
    <t xml:space="preserve">Darjeeling FOP Autumnal </t>
  </si>
  <si>
    <t>Un thé noir aux arômes légers de muscat vert</t>
  </si>
  <si>
    <t xml:space="preserve">Grand Yunnan TGFOP </t>
  </si>
  <si>
    <t>Un thé noir au bon goût de terroir</t>
  </si>
  <si>
    <t>Tarry Lapsang Souchong</t>
  </si>
  <si>
    <t>Un thé noir fumé et épicé</t>
  </si>
  <si>
    <t>Pu Erh</t>
  </si>
  <si>
    <t>Un thé post-fermenté aux notes boisées</t>
  </si>
  <si>
    <t xml:space="preserve">Oolong de Chine </t>
  </si>
  <si>
    <t xml:space="preserve">Un thé semi-fermenté frais et léger </t>
  </si>
  <si>
    <t xml:space="preserve">Thé semi-fermenté </t>
  </si>
  <si>
    <t>Gunpowder</t>
  </si>
  <si>
    <t>Un thé rafraîchissant et désaltérant</t>
  </si>
  <si>
    <t>Thé vert</t>
  </si>
  <si>
    <t>Ceylan Oliphant Green Curls</t>
  </si>
  <si>
    <t>Un thé vert aux notes de terroir du Sri Lanka</t>
  </si>
  <si>
    <t>Sencha</t>
  </si>
  <si>
    <t>Un thé vert aux notes végétales</t>
  </si>
  <si>
    <t>Genmaicha Finest Japon</t>
  </si>
  <si>
    <t>Un thé vert, du riz soufflé pour une saveur miellée</t>
  </si>
  <si>
    <t xml:space="preserve">Thé vert </t>
  </si>
  <si>
    <t>Sencha Makoto</t>
  </si>
  <si>
    <t xml:space="preserve">Un thé vert au parfum frais et délicat </t>
  </si>
  <si>
    <t xml:space="preserve">Yunnan Vert </t>
  </si>
  <si>
    <t>Un thé vert de Chine aux notes douces de terroir</t>
  </si>
  <si>
    <t xml:space="preserve">Japan Kukicha C </t>
  </si>
  <si>
    <t>Un thé vert japonais aux notes herbacées</t>
  </si>
  <si>
    <t xml:space="preserve">China Lung Ching </t>
  </si>
  <si>
    <t xml:space="preserve">Un thé vert doux et léger </t>
  </si>
  <si>
    <t>Thé Vert de Corée `Le Jardin Oublié`</t>
  </si>
  <si>
    <t>Un thé vert aux notes végétales onctueuses</t>
  </si>
  <si>
    <t>Thé du Matin Bio</t>
  </si>
  <si>
    <t>Un mélange puissant de thés noirs d'Inde et de Chine</t>
  </si>
  <si>
    <t xml:space="preserve">Thés noirs (Inde et Chine) </t>
  </si>
  <si>
    <t>Darjeeling FOP Selim Hill Bio</t>
  </si>
  <si>
    <t xml:space="preserve">Un thé à la tasse fruitée </t>
  </si>
  <si>
    <t>Yunnan FOP BIO</t>
  </si>
  <si>
    <t>African Rooibush Bio</t>
  </si>
  <si>
    <t>Un rooibos aux notes vives</t>
  </si>
  <si>
    <t xml:space="preserve">Rooibos </t>
  </si>
  <si>
    <t>Gunpowder Bio</t>
  </si>
  <si>
    <t xml:space="preserve">Un thé vert nature aux arômes intenses </t>
  </si>
  <si>
    <t>Chun Mee Bio</t>
  </si>
  <si>
    <t>Un thé vert aux notes vives</t>
  </si>
  <si>
    <t>L'Etoile du 25</t>
  </si>
  <si>
    <t>Un thé épicé et gourmand sur fond de cerise et d'amande</t>
  </si>
  <si>
    <t>Thé noir parfumé aux notes dominantes de cerise et d'amande, pétales de bleuet, morceaux de canneberge.</t>
  </si>
  <si>
    <t>Sencha Bio</t>
  </si>
  <si>
    <t xml:space="preserve">Un thé vert au goût savoureux et léger </t>
  </si>
  <si>
    <t xml:space="preserve">Mira-Bella </t>
  </si>
  <si>
    <t>Un thé vert fruité et délicat au bon goût de mirabelle</t>
  </si>
  <si>
    <t>Thé vert fruité à la note de mirabelle, pétales de souci.</t>
  </si>
  <si>
    <t xml:space="preserve">Oolong Caramel Beurre Salé </t>
  </si>
  <si>
    <t>Un oolong gourmand aux notes de caramel au beurre salé</t>
  </si>
  <si>
    <t>Thé semi-fermenté, morceaux de caramel, papillons blancs en sucre.</t>
  </si>
  <si>
    <t xml:space="preserve">Violette mon Amour </t>
  </si>
  <si>
    <t xml:space="preserve">Un thé noir au parfum envoûtant de violette </t>
  </si>
  <si>
    <t xml:space="preserve">Thé noir parfumé à la note dominante de  violette, pétales de mauves. </t>
  </si>
  <si>
    <t>Figue du Soleil</t>
  </si>
  <si>
    <t>Un mélange aux accents de figues</t>
  </si>
  <si>
    <t>Thé noir, thé vert, thé blanc, églantier.</t>
  </si>
  <si>
    <t>Assam TGFOP Dikom</t>
  </si>
  <si>
    <t xml:space="preserve">Un thé noir aux saveurs boisées et légèrement sucrées </t>
  </si>
  <si>
    <t>Pai Mu Tan</t>
  </si>
  <si>
    <t>Un thé blanc aux notes fraîches</t>
  </si>
  <si>
    <t xml:space="preserve">Thé blanc </t>
  </si>
  <si>
    <t xml:space="preserve">Noël en Blanc </t>
  </si>
  <si>
    <t>Magnifique thé blanc aux notes fruitées et épicées</t>
  </si>
  <si>
    <t>Thé blanc parfumé à la fraise enrichi de baies rouges et de carthame.</t>
  </si>
  <si>
    <t xml:space="preserve">Tendre Nougat </t>
  </si>
  <si>
    <t xml:space="preserve">Un mélange sucré agrémenté de tendres morceaux de nougat </t>
  </si>
  <si>
    <t>Thé noir, thé vert, brisures de nougat .</t>
  </si>
  <si>
    <t xml:space="preserve">Croquandise </t>
  </si>
  <si>
    <t>Un thé noir au gingembre et à la cannelle pour une saveur spéculoos</t>
  </si>
  <si>
    <t>Thé noir parfumé aux notes dominantes de gingembre et de cannelle, morceaux de gingembre, graines de cardamome coupées, morceaux de cannelle, granulat de yaourt, chocolat.</t>
  </si>
  <si>
    <t xml:space="preserve">Cherry Chérie </t>
  </si>
  <si>
    <t>Un mélange aux notes de cerise croquante</t>
  </si>
  <si>
    <t>Thé semi-fermenté, thé vert, morceaux de framboise, morceaux de canneberge, pétales de bleuet.</t>
  </si>
  <si>
    <t>Souvenirs de Madeleine</t>
  </si>
  <si>
    <t xml:space="preserve">Un thé noir parfumé à la célèbre Madeleine
</t>
  </si>
  <si>
    <t xml:space="preserve">Manège Enchanté </t>
  </si>
  <si>
    <t xml:space="preserve">Un mélange de thés noirs qui vous fera retomber en enfance </t>
  </si>
  <si>
    <t>Thé noir parfumé à la note dominante de pomme, morceaux de pomme, pétales de tournesol.</t>
  </si>
  <si>
    <t>Cocktail d'Orient</t>
  </si>
  <si>
    <t>Un thé vert aux fruits d'Orient</t>
  </si>
  <si>
    <t>Thé vert fruité à la note d'ananas, morceaux d'ananas, pétales de bleuet, pétales de rose.</t>
  </si>
  <si>
    <t xml:space="preserve">Krist Kindels Thé </t>
  </si>
  <si>
    <t>Un thé noir aux notes d'orange et d'épices pour un mélange détonant</t>
  </si>
  <si>
    <t>Thé noir parfumé aux notes dominantes d'orange et d'épices, pétales de bleuet.</t>
  </si>
  <si>
    <t>Thé Saveur Rose Litchi</t>
  </si>
  <si>
    <t>Un mélange de rose et de litchi à la tasse envoûtante</t>
  </si>
  <si>
    <t>Thé vert parfumé aux notes dominantes de rose et de litchi, pétales de rose.</t>
  </si>
  <si>
    <t>Pompon</t>
  </si>
  <si>
    <t xml:space="preserve">Un thé noir au goût ananas-melon. </t>
  </si>
  <si>
    <t>Thé noir parfumé aux notes dominantes d'ananas et de melon, morceaux d'ananas.</t>
  </si>
  <si>
    <t xml:space="preserve">Oolong à la Châtaigne </t>
  </si>
  <si>
    <t>Un thé semi-fermenté au bon goût de châtaigne</t>
  </si>
  <si>
    <t>Thé semi-fermenté parfumé à l'arôme de châtaigne agrémenté de morceaux de châtaigne.</t>
  </si>
  <si>
    <t xml:space="preserve">Bêtise de Thé </t>
  </si>
  <si>
    <t>Un thé vert à la mente à la  une tasse rafraîchissante</t>
  </si>
  <si>
    <t>Thé vert parfumé à la note dominante de menthe, morceaux de sucre candy.</t>
  </si>
  <si>
    <t xml:space="preserve">Le Thé de Griotte </t>
  </si>
  <si>
    <t>Un thé blanc aux accents fruités de cerise et de rhubarbe</t>
  </si>
  <si>
    <t>Thé blanc fruité aux notes dominantes de cerise et de rhubarbe, morceaux de rhubarbe, canneberge.</t>
  </si>
  <si>
    <t>Nuit Blanche à Rome</t>
  </si>
  <si>
    <t>Un thé blanc à la note fleurie de camomille romaine</t>
  </si>
  <si>
    <t xml:space="preserve">Thé blanc parfumé à la note dominante de camomille romaine, camomille romaine, pétales de souci </t>
  </si>
  <si>
    <t xml:space="preserve">Guillaume Tell </t>
  </si>
  <si>
    <t xml:space="preserve">Un thé noir exaltant à la pomme </t>
  </si>
  <si>
    <t>Thés noirs parfumés à la note dominante de pomme verte, morceaux de pomme</t>
  </si>
  <si>
    <t>Macaron</t>
  </si>
  <si>
    <t xml:space="preserve">Un thé noir gourmand réhaussé de macarons à la fraise </t>
  </si>
  <si>
    <t>Thé noir parfumé aux notes dominantes d'amande et de fraise, amandes effilées, morceaux de fraise.</t>
  </si>
  <si>
    <t xml:space="preserve">Oolong Aloha </t>
  </si>
  <si>
    <t xml:space="preserve">Un thé semi-fermenté relevé par de savoureux fruits exotiques </t>
  </si>
  <si>
    <t>Thé semi-fermenté, morceaux d'abricot, morceaux de banane.</t>
  </si>
  <si>
    <t xml:space="preserve">Sencha Myrtille </t>
  </si>
  <si>
    <t xml:space="preserve">Un thé vert à la myrtille </t>
  </si>
  <si>
    <t>Thé vert fruité à la note dominante de myrtille, raisins secs, myrtilles sauvages</t>
  </si>
  <si>
    <t>L'Original Marie-Antoinette by Nina's</t>
  </si>
  <si>
    <t xml:space="preserve">Un thé noir à la pomme agrémenté de pétales de rose </t>
  </si>
  <si>
    <t>Thé noir parfumé à la note dominante de pomme, pétales de rose.</t>
  </si>
  <si>
    <t xml:space="preserve">Le Merveilleux Quatre Fruits Rouges by Nina's </t>
  </si>
  <si>
    <t>Un mélange de thés noirs aux fruits rouges</t>
  </si>
  <si>
    <t>Thé noir parfumé aux notes dominantes de fruits rouges.</t>
  </si>
  <si>
    <t>Le Célèbre Thé `Je t'aime` by Nina's</t>
  </si>
  <si>
    <t>Un thé noir aux doux accents de vanille et de caramel</t>
  </si>
  <si>
    <t>Thé noir parfumé aux notes dominantes de vanille et de caramel.</t>
  </si>
  <si>
    <t xml:space="preserve">Le Royal Earl Grey by Nina's </t>
  </si>
  <si>
    <t xml:space="preserve">Un thé noir de Chine à la bergamote </t>
  </si>
  <si>
    <t>Thé noir parfumé et fruité à la bergamote.</t>
  </si>
  <si>
    <t>Darjeeling Famous</t>
  </si>
  <si>
    <t>Un thé noir aux notes grillées</t>
  </si>
  <si>
    <t>ColaCha</t>
  </si>
  <si>
    <t>Un thé vert aromatisé au cola pour une tasse pétillante</t>
  </si>
  <si>
    <t>Thé vert parfumé à la note dominante de cola , morceaux de sucre candy, arôme.</t>
  </si>
  <si>
    <t xml:space="preserve">Tarte Citron </t>
  </si>
  <si>
    <t>Un thé vert gourmand et acidulé</t>
  </si>
  <si>
    <t>Thé vert parfumé aux notes dominantes de citron et de caramel, écorces de citron.</t>
  </si>
  <si>
    <t>Oolong Calizoun</t>
  </si>
  <si>
    <t>Un thé semi-fermenté au bon goût de calisson</t>
  </si>
  <si>
    <t>Thé semi-fermenté, papillons blanc en sucre .</t>
  </si>
  <si>
    <t>Cerise sur le Gâteau</t>
  </si>
  <si>
    <t xml:space="preserve">Un thé vert à la cerise et à la cannelle </t>
  </si>
  <si>
    <t>Thé vert parfumé aux notes dominantes de cerise et de cannelle, flocons de sucre, morceaux de cannelle,  morceaux de canneberge.</t>
  </si>
  <si>
    <t>Thé de la Belle Hélène</t>
  </si>
  <si>
    <t>Un thé noir gourmand aux notes chocolatées</t>
  </si>
  <si>
    <t xml:space="preserve">Thé noir parfumé aux notes dominantes de poire et de chocolat, feuilles de mûrier, pétales de carthame, pétales de bleuet blanc. </t>
  </si>
  <si>
    <t>African Sweety</t>
  </si>
  <si>
    <t xml:space="preserve">Un rooibos gourmand à la fraise chantilly </t>
  </si>
  <si>
    <t>Rooibos parfumé à la fraise auréolé de chantilly.</t>
  </si>
  <si>
    <t>Infusion POP</t>
  </si>
  <si>
    <t>Une infusion gourmande aux pop corn et à la framboise</t>
  </si>
  <si>
    <t xml:space="preserve">Un mélange de framboise et de pomme sur fond de pop corn. </t>
  </si>
  <si>
    <t xml:space="preserve">Oolong Fleurs d'Oranger </t>
  </si>
  <si>
    <t>Un thé semi-fermenté parfumé à la fleur d'oranger</t>
  </si>
  <si>
    <t>Thé semi-fermenté, pétales de fleurs d'oranger</t>
  </si>
  <si>
    <t>Thé noir parfumé aux notes dominantes de bergamote et d'agrumes, écorces d'orange</t>
  </si>
  <si>
    <t xml:space="preserve">Zen Detox </t>
  </si>
  <si>
    <t>Une infusion de maté, thé vert et citronnelle</t>
  </si>
  <si>
    <t>Maté, thé vert, sencha, citronnelle.</t>
  </si>
  <si>
    <t>Thé noir parfumé à la bergamote .</t>
  </si>
  <si>
    <t xml:space="preserve">Ti Zan Zen Digest </t>
  </si>
  <si>
    <t>Un mélange de badiane et de cardamome subtilement épicé</t>
  </si>
  <si>
    <t>Thé noir semi-fermenté, énis étoilé, cardamome, feuilles de menthe, camomille romaine.</t>
  </si>
  <si>
    <t xml:space="preserve">Folie d'Agrumes </t>
  </si>
  <si>
    <t>Une infusion à la note orangée et d'agrumes</t>
  </si>
  <si>
    <t>Morceaux de pomme, églantier, feuilles d'hibiscus, écorces d'orange, pétales de souci.</t>
  </si>
  <si>
    <t>Sweet Granny</t>
  </si>
  <si>
    <t>Une infusion au parfum délicat de pomme et de cannelle</t>
  </si>
  <si>
    <t>Morceaux de pomme, églantier, raisins secs, feuilles d'hibiscus, morceaux de cannelle, morceaux d'amandes .</t>
  </si>
  <si>
    <t xml:space="preserve">Nectar Royal </t>
  </si>
  <si>
    <t>Une infusion savoureuse aux fruits exotiques</t>
  </si>
  <si>
    <t>Hibiscus, sureau, morceaux de pomme, raisins secs, écorces d'orange, églantier, pétales de rose, morceaux de pêche, morceaux d'ananas, pétales de tournesol, cassis, airelles, morceaux de framboise, morceaux de fraise, pétales de bleuet.</t>
  </si>
  <si>
    <t xml:space="preserve">Bora Bora </t>
  </si>
  <si>
    <t>Une infusion de plantes pour vous faire partir en voyage</t>
  </si>
  <si>
    <t>Morceaux de pomme, feuilles d'hibiscus, écorces d'orange, pétales de rose, églantier, morceaux de fraise.</t>
  </si>
  <si>
    <t xml:space="preserve">Pêche Melba </t>
  </si>
  <si>
    <t>Un mélange aux notes de pêche et de vanille gourmande</t>
  </si>
  <si>
    <t>Morceaux de pomme, hibiscus, écorces d'orange, églantier, pétales de tournesol, morceaux de pêche et de vanille.</t>
  </si>
  <si>
    <t>Méditerranée</t>
  </si>
  <si>
    <t>Une infusion au bon goût de lavande</t>
  </si>
  <si>
    <t>Morceaux de pomme, églantier, morceaux d'ananas, lavande, citronnelle, pétales de mauve.</t>
  </si>
  <si>
    <t xml:space="preserve">Lagon Bleu </t>
  </si>
  <si>
    <t xml:space="preserve">Une infusion à base d'hibiscus, de menthe et de citronnelle </t>
  </si>
  <si>
    <t>Morceaux de pomme, fleurs d'hibiscus, sureau, églantier, morceaux de citron, citronnelle.</t>
  </si>
  <si>
    <t xml:space="preserve">Infusion de Fruits de Noël </t>
  </si>
  <si>
    <t>Une infusion épicée et fruitée</t>
  </si>
  <si>
    <t>Morceaux de pomme, hibiscus, églantier, morceaux d'ananas, raisins secs, écorces d'orange, pétales de rose, morceaux d'amande, pétales de souci, pétales de bleuet.</t>
  </si>
  <si>
    <t>Soleil</t>
  </si>
  <si>
    <t>Une infusion de fruits tropicaux</t>
  </si>
  <si>
    <t>Morceaux de pomme, églantier, morceaux d'hibiscus, morceaux d'ananas, pétales de tournesol.</t>
  </si>
  <si>
    <t xml:space="preserve">La Gourmande </t>
  </si>
  <si>
    <t>Une infusion pleine de gourmandise sur ton de banane</t>
  </si>
  <si>
    <t>Morceaux de pomme, morceaux de banane, feuilles d'hibiscus, morceaux de caramel, amandes effilées, canneberge, morceaux de rhubarbe.</t>
  </si>
  <si>
    <t xml:space="preserve">Ti Zan Zen Minceur </t>
  </si>
  <si>
    <t>Un mélange rafraîchissant aux arômes de citron et d'ananas</t>
  </si>
  <si>
    <t>Thé vert, morceaux d'ananas, citronnelle, morceaux de carotte, thé noir, écorces d'orange et de citron, morceaux de réglisse, pétales de bleuet, pétales de souci.</t>
  </si>
  <si>
    <t>Ti Zan Zen Cool</t>
  </si>
  <si>
    <t>Un mélange de tilleul, menthe et citron</t>
  </si>
  <si>
    <t>Rooibos, églantier, écorces d'orange, tilleul, feuilles de menthe poivrée.</t>
  </si>
  <si>
    <t xml:space="preserve">Ti Zan Zen Tonic </t>
  </si>
  <si>
    <t>Un mélange d'épices vivifiant</t>
  </si>
  <si>
    <t>Ecorces d'orange, anis étoilé, bâtons de cannelle, morceaux de gingembre, cardamome, morceaux de réglisse, morceaux de framboise.</t>
  </si>
  <si>
    <t>Ti Zan Zen Sweet Dream</t>
  </si>
  <si>
    <t xml:space="preserve">Un mélange aux notes miellées </t>
  </si>
  <si>
    <t xml:space="preserve">Rooibos, honeybush, tilleul, pétales de rose </t>
  </si>
  <si>
    <t xml:space="preserve">Thé du Yogi </t>
  </si>
  <si>
    <t xml:space="preserve">Une infusion d'Inde épicée </t>
  </si>
  <si>
    <t>Cannelle, clou de girofle, gingembre, cardamome.</t>
  </si>
  <si>
    <t xml:space="preserve">Infusion Vin Chaud </t>
  </si>
  <si>
    <t xml:space="preserve">Une infusion épicée et réconfortante </t>
  </si>
  <si>
    <t>Morceaux de pomme, hibiscus, écorces d'orange, bâtons de cannelle, raisins secs, anis étoilé, cardamome, écorces de citron.</t>
  </si>
  <si>
    <t xml:space="preserve">Whisky </t>
  </si>
  <si>
    <t xml:space="preserve">Une infusion de plantes fumée </t>
  </si>
  <si>
    <t xml:space="preserve">Tilleul, maté torréfié, thé noir fumé </t>
  </si>
  <si>
    <t>African Sweety glacé</t>
  </si>
  <si>
    <t xml:space="preserve">Japan Lime, thé glacé  </t>
  </si>
  <si>
    <t>Nectar Royal glacé</t>
  </si>
  <si>
    <t>Pompon, thé glacé</t>
  </si>
  <si>
    <t>Un thé noir parfumé à la célèbre Madeleine</t>
  </si>
  <si>
    <t>Christophe Colomb</t>
  </si>
  <si>
    <t>Un thé noir parfumé aux fruits et aux fleurs</t>
  </si>
  <si>
    <t>Perles de Jasmin</t>
  </si>
  <si>
    <t>Un thé vert de Chine de très grande qualité parfumé au jasmin.</t>
  </si>
  <si>
    <t>Thé vert parfumé aux fleurs de jasmin.</t>
  </si>
  <si>
    <t>Anis Merveilleux Bio</t>
  </si>
  <si>
    <t>Une infusion à l'anis et la citronnelle.</t>
  </si>
  <si>
    <t>Anis étoilé, citronnelle, fenouil et rose.</t>
  </si>
  <si>
    <t>Douce Camomille Bio</t>
  </si>
  <si>
    <t>Une infusion douce, tonique et légère avec une pointe d'agrumes.</t>
  </si>
  <si>
    <t>Citronnelle, églantier, orange, vanille et camomille.</t>
  </si>
  <si>
    <t>Pomme fraîche Bio</t>
  </si>
  <si>
    <t>Une infusion au bon gout de pomme et de menthe.</t>
  </si>
  <si>
    <t>Pomme, menthe et fleurs de bleuet</t>
  </si>
  <si>
    <t>Tendre Gingembre Bio</t>
  </si>
  <si>
    <t>Une infusion au bon gout de gingembre et belle comme une rose.</t>
  </si>
  <si>
    <t>Gingembre, rose, plantes et écorces</t>
  </si>
  <si>
    <t>320580999999</t>
  </si>
  <si>
    <t>323580999999</t>
  </si>
  <si>
    <t>Thé noir de Ceylan parfumé à la célèbre Madeleine.</t>
  </si>
  <si>
    <t>Thé noir au bon gout de fraise, groseille et roses</t>
  </si>
  <si>
    <t xml:space="preserve">Thé noir de Ceylan parfumé à la célèbre Madeleine.
</t>
  </si>
  <si>
    <t>Prix 100 GR TTC €</t>
  </si>
  <si>
    <t>Prix achats HT / KG</t>
  </si>
  <si>
    <t>Prix 100 GR HT €</t>
  </si>
  <si>
    <t>PRIX TTC KG</t>
  </si>
  <si>
    <t xml:space="preserve">DLUO : </t>
  </si>
  <si>
    <t xml:space="preserve">Ingrédients : </t>
  </si>
  <si>
    <t>Descriptif :</t>
  </si>
  <si>
    <t xml:space="preserve">Selection du thé : </t>
  </si>
  <si>
    <t xml:space="preserve">Gencode : </t>
  </si>
  <si>
    <t xml:space="preserve">POIDS BALANCE : </t>
  </si>
  <si>
    <t xml:space="preserve">PRIX KILO € TTC : </t>
  </si>
  <si>
    <t xml:space="preserve">PRIX / 100G € TTC : </t>
  </si>
  <si>
    <t xml:space="preserve">PRIX € TTC : </t>
  </si>
  <si>
    <t>INFORMATIONS :</t>
  </si>
  <si>
    <t>POIDS gr :</t>
  </si>
  <si>
    <t>Type</t>
  </si>
  <si>
    <t>oolong</t>
  </si>
  <si>
    <t>the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</si>
</sst>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30"/>
      <name val="Code EAN13"/>
      <charset val="2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8"/>
      <name val="Code EAN13"/>
      <charset val="2"/>
    </font>
    <font>
      <sz val="9"/>
      <name val="Arial"/>
      <family val="2"/>
    </font>
    <font>
      <sz val="8"/>
      <name val="Arial"/>
      <family val="2"/>
    </font>
    <font>
      <sz val="5"/>
      <name val="Arial"/>
      <family val="2"/>
    </font>
    <font>
      <b/>
      <sz val="16"/>
      <name val="Arial"/>
      <family val="2"/>
    </font>
    <font>
      <sz val="6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36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horizontal="center" wrapText="1"/>
    </xf>
    <xf numFmtId="0" fontId="14" fillId="0" borderId="0" xfId="0" applyFont="1"/>
    <xf numFmtId="0" fontId="14" fillId="0" borderId="0" xfId="0" applyFont="1" applyFill="1"/>
    <xf numFmtId="1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Fill="1" applyAlignment="1"/>
    <xf numFmtId="0" fontId="4" fillId="0" borderId="0" xfId="0" quotePrefix="1" applyFont="1"/>
    <xf numFmtId="0" fontId="14" fillId="2" borderId="0" xfId="0" applyFont="1" applyFill="1"/>
    <xf numFmtId="0" fontId="14" fillId="2" borderId="0" xfId="0" applyFont="1" applyFill="1" applyAlignment="1"/>
    <xf numFmtId="0" fontId="0" fillId="0" borderId="0" xfId="0" applyAlignment="1">
      <alignment horizontal="center"/>
    </xf>
    <xf numFmtId="0" fontId="0" fillId="0" borderId="0" xfId="0" applyFill="1"/>
    <xf numFmtId="0" fontId="14" fillId="3" borderId="0" xfId="0" applyFont="1" applyFill="1"/>
    <xf numFmtId="2" fontId="14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/>
    </xf>
    <xf numFmtId="2" fontId="14" fillId="3" borderId="1" xfId="0" applyNumberFormat="1" applyFont="1" applyFill="1" applyBorder="1" applyAlignment="1">
      <alignment horizontal="center"/>
    </xf>
    <xf numFmtId="0" fontId="14" fillId="4" borderId="0" xfId="0" applyFont="1" applyFill="1"/>
    <xf numFmtId="0" fontId="14" fillId="5" borderId="0" xfId="0" applyFont="1" applyFill="1"/>
    <xf numFmtId="2" fontId="14" fillId="2" borderId="1" xfId="0" applyNumberFormat="1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2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6" borderId="0" xfId="0" applyFont="1" applyFill="1"/>
    <xf numFmtId="2" fontId="14" fillId="6" borderId="1" xfId="0" applyNumberFormat="1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6" borderId="0" xfId="0" applyFill="1"/>
    <xf numFmtId="0" fontId="14" fillId="7" borderId="0" xfId="0" applyFont="1" applyFill="1"/>
    <xf numFmtId="2" fontId="14" fillId="7" borderId="1" xfId="0" applyNumberFormat="1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2" fontId="14" fillId="4" borderId="1" xfId="0" applyNumberFormat="1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2" fontId="14" fillId="5" borderId="1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4" fillId="5" borderId="0" xfId="0" applyFont="1" applyFill="1" applyAlignment="1"/>
    <xf numFmtId="2" fontId="14" fillId="4" borderId="2" xfId="0" applyNumberFormat="1" applyFont="1" applyFill="1" applyBorder="1" applyAlignment="1">
      <alignment horizontal="center"/>
    </xf>
    <xf numFmtId="0" fontId="14" fillId="4" borderId="0" xfId="0" applyFont="1" applyFill="1" applyBorder="1"/>
    <xf numFmtId="0" fontId="0" fillId="4" borderId="1" xfId="0" applyFill="1" applyBorder="1" applyAlignment="1">
      <alignment horizontal="center"/>
    </xf>
    <xf numFmtId="0" fontId="5" fillId="0" borderId="0" xfId="0" applyFont="1"/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1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/>
    </xf>
    <xf numFmtId="0" fontId="15" fillId="4" borderId="0" xfId="0" applyFont="1" applyFill="1" applyBorder="1" applyAlignment="1">
      <alignment vertical="center" wrapText="1"/>
    </xf>
    <xf numFmtId="0" fontId="0" fillId="4" borderId="0" xfId="0" applyFill="1" applyAlignment="1"/>
    <xf numFmtId="0" fontId="0" fillId="4" borderId="0" xfId="0" applyFill="1" applyAlignment="1">
      <alignment horizontal="center" vertical="center"/>
    </xf>
    <xf numFmtId="0" fontId="17" fillId="4" borderId="0" xfId="0" applyFont="1" applyFill="1"/>
    <xf numFmtId="0" fontId="1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14" xfId="0" applyNumberFormat="1" applyFont="1" applyFill="1" applyBorder="1" applyAlignment="1">
      <alignment horizontal="center" vertical="center"/>
    </xf>
    <xf numFmtId="164" fontId="6" fillId="2" borderId="15" xfId="0" applyNumberFormat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17" fillId="4" borderId="0" xfId="0" applyFont="1" applyFill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4" borderId="0" xfId="0" applyFont="1" applyFill="1"/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50B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27</xdr:row>
      <xdr:rowOff>4763</xdr:rowOff>
    </xdr:from>
    <xdr:to>
      <xdr:col>4</xdr:col>
      <xdr:colOff>4762</xdr:colOff>
      <xdr:row>28</xdr:row>
      <xdr:rowOff>153590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20279" y="4023122"/>
          <a:ext cx="1523999" cy="309562"/>
        </a:xfrm>
        <a:prstGeom prst="roundRect">
          <a:avLst/>
        </a:prstGeom>
        <a:solidFill>
          <a:srgbClr val="C50B6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ROOBIOS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313134</xdr:colOff>
      <xdr:row>23</xdr:row>
      <xdr:rowOff>3573</xdr:rowOff>
    </xdr:from>
    <xdr:to>
      <xdr:col>2</xdr:col>
      <xdr:colOff>759617</xdr:colOff>
      <xdr:row>24</xdr:row>
      <xdr:rowOff>152401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13134" y="3378995"/>
          <a:ext cx="1523999" cy="309562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INFUSIONS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14</xdr:col>
      <xdr:colOff>9526</xdr:colOff>
      <xdr:row>5</xdr:row>
      <xdr:rowOff>9525</xdr:rowOff>
    </xdr:from>
    <xdr:to>
      <xdr:col>15</xdr:col>
      <xdr:colOff>1</xdr:colOff>
      <xdr:row>10</xdr:row>
      <xdr:rowOff>152400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620126" y="828675"/>
          <a:ext cx="1409700" cy="1028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IMPRESSION ETIQUETTE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A7" sqref="A7"/>
    </sheetView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P30"/>
  <sheetViews>
    <sheetView tabSelected="1" zoomScaleNormal="100" zoomScaleSheetLayoutView="140" workbookViewId="0">
      <selection activeCell="C8" sqref="C8"/>
    </sheetView>
  </sheetViews>
  <sheetFormatPr baseColWidth="10" defaultColWidth="11.44140625" defaultRowHeight="13.2"/>
  <cols>
    <col min="1" max="1" width="2" style="15" customWidth="1"/>
    <col min="2" max="3" width="11.44140625" style="56"/>
    <col min="4" max="4" width="0.109375" style="15" customWidth="1"/>
    <col min="5" max="5" width="4.88671875" style="54" customWidth="1"/>
    <col min="6" max="6" width="1.88671875" style="54" customWidth="1"/>
    <col min="7" max="8" width="11.44140625" style="15"/>
    <col min="9" max="9" width="11.44140625" style="15" customWidth="1"/>
    <col min="10" max="10" width="38.5546875" style="15" customWidth="1"/>
    <col min="11" max="11" width="2.109375" style="15" customWidth="1"/>
    <col min="12" max="12" width="22.33203125" style="15" customWidth="1"/>
    <col min="13" max="14" width="2.109375" style="15" customWidth="1"/>
    <col min="15" max="15" width="21.33203125" style="15" customWidth="1"/>
    <col min="16" max="16384" width="11.44140625" style="15"/>
  </cols>
  <sheetData>
    <row r="1" spans="1:16" ht="8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ht="6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18.75" customHeight="1">
      <c r="A3" s="56"/>
      <c r="D3" s="58"/>
      <c r="E3" s="59"/>
      <c r="F3" s="57"/>
      <c r="G3" s="105" t="s">
        <v>564</v>
      </c>
      <c r="H3" s="105"/>
      <c r="I3" s="105"/>
      <c r="J3" s="106" t="s">
        <v>366</v>
      </c>
      <c r="K3" s="56"/>
      <c r="L3" s="73" t="s">
        <v>570</v>
      </c>
      <c r="M3" s="74"/>
      <c r="N3" s="74"/>
      <c r="O3" s="75"/>
      <c r="P3" s="56"/>
    </row>
    <row r="4" spans="1:16" ht="11.25" customHeight="1">
      <c r="A4" s="56"/>
      <c r="B4" s="58"/>
      <c r="C4" s="58"/>
      <c r="D4" s="58"/>
      <c r="E4" s="59"/>
      <c r="F4" s="57"/>
      <c r="G4" s="60"/>
      <c r="H4" s="60"/>
      <c r="I4" s="60"/>
      <c r="J4" s="61"/>
      <c r="K4" s="56"/>
      <c r="L4" s="62"/>
      <c r="M4" s="62"/>
      <c r="N4" s="62"/>
      <c r="O4" s="62"/>
      <c r="P4" s="56"/>
    </row>
    <row r="5" spans="1:16" ht="17.399999999999999">
      <c r="A5" s="56"/>
      <c r="B5" s="69"/>
      <c r="C5" s="69"/>
      <c r="D5" s="56"/>
      <c r="E5" s="57"/>
      <c r="F5" s="57"/>
      <c r="G5" s="88" t="s">
        <v>572</v>
      </c>
      <c r="H5" s="89"/>
      <c r="I5" s="89"/>
      <c r="J5" s="55" t="s">
        <v>573</v>
      </c>
      <c r="K5" s="56"/>
      <c r="L5" s="56"/>
      <c r="M5" s="56"/>
      <c r="N5" s="56"/>
      <c r="O5" s="56"/>
      <c r="P5" s="56"/>
    </row>
    <row r="6" spans="1:16" ht="18.75" customHeight="1">
      <c r="A6" s="56"/>
      <c r="B6" s="58"/>
      <c r="C6" s="58"/>
      <c r="D6" s="58"/>
      <c r="E6" s="59"/>
      <c r="F6" s="57"/>
      <c r="G6" s="63"/>
      <c r="H6" s="63"/>
      <c r="I6" s="63"/>
      <c r="J6" s="63"/>
      <c r="K6" s="56"/>
      <c r="L6" s="55" t="s">
        <v>565</v>
      </c>
      <c r="M6" s="56"/>
      <c r="N6" s="56"/>
      <c r="O6" s="61"/>
      <c r="P6" s="56"/>
    </row>
    <row r="7" spans="1:16" ht="12.75" customHeight="1">
      <c r="A7" s="56"/>
      <c r="B7" s="104" t="s">
        <v>574</v>
      </c>
      <c r="D7" s="56"/>
      <c r="E7" s="57"/>
      <c r="F7" s="57"/>
      <c r="G7" s="90" t="s">
        <v>563</v>
      </c>
      <c r="H7" s="90"/>
      <c r="I7" s="90"/>
      <c r="J7" s="56"/>
      <c r="K7" s="64"/>
      <c r="L7" s="56"/>
      <c r="M7" s="64"/>
      <c r="N7" s="64"/>
      <c r="O7" s="56"/>
      <c r="P7" s="56"/>
    </row>
    <row r="8" spans="1:16" ht="12.75" customHeight="1">
      <c r="A8" s="56"/>
      <c r="B8" s="104" t="s">
        <v>217</v>
      </c>
      <c r="D8" s="56"/>
      <c r="E8" s="65"/>
      <c r="F8" s="57"/>
      <c r="G8" s="76" t="str">
        <f ca="1">IFERROR(VLOOKUP($J$3,INDIRECT("'"&amp;$J$5&amp;"'"&amp;"!B2:D100"),2,0),"")</f>
        <v>Un oolong gourmand aux notes de caramel au beurre salé</v>
      </c>
      <c r="H8" s="77"/>
      <c r="I8" s="77"/>
      <c r="J8" s="78"/>
      <c r="K8" s="64"/>
      <c r="L8" s="85" t="e">
        <f>VLOOKUP(E16,GENCODE!A216:A222,3,0)</f>
        <v>#N/A</v>
      </c>
      <c r="M8" s="64"/>
      <c r="N8" s="64"/>
      <c r="O8" s="56"/>
      <c r="P8" s="56"/>
    </row>
    <row r="9" spans="1:16" ht="12.75" customHeight="1">
      <c r="A9" s="56"/>
      <c r="B9" s="94"/>
      <c r="C9" s="94"/>
      <c r="D9" s="56"/>
      <c r="E9" s="59"/>
      <c r="F9" s="57"/>
      <c r="G9" s="79"/>
      <c r="H9" s="80"/>
      <c r="I9" s="80"/>
      <c r="J9" s="81"/>
      <c r="K9" s="64"/>
      <c r="L9" s="86"/>
      <c r="M9" s="64"/>
      <c r="N9" s="64"/>
      <c r="O9" s="56"/>
      <c r="P9" s="56"/>
    </row>
    <row r="10" spans="1:16" ht="12.75" customHeight="1">
      <c r="A10" s="56"/>
      <c r="B10" s="104" t="s">
        <v>573</v>
      </c>
      <c r="D10" s="56"/>
      <c r="E10" s="59"/>
      <c r="F10" s="57"/>
      <c r="G10" s="79"/>
      <c r="H10" s="80"/>
      <c r="I10" s="80"/>
      <c r="J10" s="81"/>
      <c r="K10" s="64"/>
      <c r="L10" s="86"/>
      <c r="M10" s="64"/>
      <c r="N10" s="64"/>
      <c r="O10" s="56"/>
      <c r="P10" s="56"/>
    </row>
    <row r="11" spans="1:16" ht="12.75" customHeight="1">
      <c r="A11" s="56"/>
      <c r="B11" s="104" t="s">
        <v>366</v>
      </c>
      <c r="D11" s="56"/>
      <c r="E11" s="57"/>
      <c r="F11" s="57"/>
      <c r="G11" s="79"/>
      <c r="H11" s="80"/>
      <c r="I11" s="80"/>
      <c r="J11" s="81"/>
      <c r="K11" s="64"/>
      <c r="L11" s="87"/>
      <c r="M11" s="64"/>
      <c r="N11" s="64"/>
      <c r="O11" s="56"/>
      <c r="P11" s="56"/>
    </row>
    <row r="12" spans="1:16" ht="12.75" customHeight="1">
      <c r="A12" s="56"/>
      <c r="D12" s="56"/>
      <c r="E12" s="57"/>
      <c r="F12" s="57"/>
      <c r="G12" s="79"/>
      <c r="H12" s="80"/>
      <c r="I12" s="80"/>
      <c r="J12" s="81"/>
      <c r="K12" s="56"/>
      <c r="L12" s="56"/>
      <c r="M12" s="56"/>
      <c r="N12" s="56"/>
      <c r="O12" s="56"/>
      <c r="P12" s="56"/>
    </row>
    <row r="13" spans="1:16" ht="18.75" customHeight="1">
      <c r="A13" s="56"/>
      <c r="B13" s="67"/>
      <c r="C13" s="67"/>
      <c r="D13" s="58"/>
      <c r="E13" s="65"/>
      <c r="F13" s="57"/>
      <c r="G13" s="79"/>
      <c r="H13" s="80"/>
      <c r="I13" s="80"/>
      <c r="J13" s="81"/>
      <c r="K13" s="56"/>
      <c r="L13" s="55" t="s">
        <v>566</v>
      </c>
      <c r="M13" s="56"/>
      <c r="N13" s="56"/>
      <c r="O13" s="55" t="s">
        <v>569</v>
      </c>
      <c r="P13" s="56"/>
    </row>
    <row r="14" spans="1:16" ht="12.75" customHeight="1">
      <c r="A14" s="56"/>
      <c r="D14" s="56"/>
      <c r="E14" s="59"/>
      <c r="F14" s="57"/>
      <c r="G14" s="79"/>
      <c r="H14" s="80"/>
      <c r="I14" s="80"/>
      <c r="J14" s="81"/>
      <c r="K14" s="56"/>
      <c r="L14" s="56"/>
      <c r="M14" s="56"/>
      <c r="N14" s="56"/>
      <c r="O14" s="56"/>
      <c r="P14" s="56"/>
    </row>
    <row r="15" spans="1:16" ht="12.75" customHeight="1">
      <c r="A15" s="56"/>
      <c r="D15" s="56"/>
      <c r="E15" s="57"/>
      <c r="F15" s="57"/>
      <c r="G15" s="79"/>
      <c r="H15" s="80"/>
      <c r="I15" s="80"/>
      <c r="J15" s="81"/>
      <c r="K15" s="56"/>
      <c r="L15" s="91">
        <v>100</v>
      </c>
      <c r="M15" s="56"/>
      <c r="N15" s="56"/>
      <c r="O15" s="70" t="e">
        <f>SUM(L15*L22/1000)</f>
        <v>#N/A</v>
      </c>
      <c r="P15" s="56"/>
    </row>
    <row r="16" spans="1:16" ht="12.75" customHeight="1">
      <c r="A16" s="56"/>
      <c r="D16" s="56"/>
      <c r="E16" s="65"/>
      <c r="F16" s="57"/>
      <c r="G16" s="82"/>
      <c r="H16" s="83"/>
      <c r="I16" s="83"/>
      <c r="J16" s="84"/>
      <c r="K16" s="56"/>
      <c r="L16" s="92"/>
      <c r="M16" s="56"/>
      <c r="N16" s="56"/>
      <c r="O16" s="71"/>
      <c r="P16" s="56"/>
    </row>
    <row r="17" spans="1:16">
      <c r="A17" s="56"/>
      <c r="D17" s="56"/>
      <c r="E17" s="65"/>
      <c r="F17" s="57"/>
      <c r="G17" s="56"/>
      <c r="H17" s="56"/>
      <c r="I17" s="56"/>
      <c r="J17" s="56"/>
      <c r="K17" s="56"/>
      <c r="L17" s="92"/>
      <c r="M17" s="56"/>
      <c r="N17" s="56"/>
      <c r="O17" s="71"/>
      <c r="P17" s="56"/>
    </row>
    <row r="18" spans="1:16">
      <c r="A18" s="56"/>
      <c r="D18" s="56"/>
      <c r="E18" s="65"/>
      <c r="F18" s="57"/>
      <c r="G18" s="56"/>
      <c r="H18" s="56"/>
      <c r="I18" s="56"/>
      <c r="J18" s="56"/>
      <c r="K18" s="56"/>
      <c r="L18" s="93"/>
      <c r="M18" s="56"/>
      <c r="N18" s="56"/>
      <c r="O18" s="72"/>
      <c r="P18" s="56"/>
    </row>
    <row r="19" spans="1:16">
      <c r="A19" s="56"/>
      <c r="D19" s="56"/>
      <c r="E19" s="57"/>
      <c r="F19" s="57"/>
      <c r="G19" s="66" t="s">
        <v>562</v>
      </c>
      <c r="H19" s="56"/>
      <c r="I19" s="56"/>
      <c r="J19" s="56"/>
      <c r="K19" s="56"/>
      <c r="L19" s="56"/>
      <c r="M19" s="56"/>
      <c r="N19" s="56"/>
      <c r="O19" s="56"/>
      <c r="P19" s="56"/>
    </row>
    <row r="20" spans="1:16" ht="18.75" customHeight="1">
      <c r="A20" s="56"/>
      <c r="B20" s="58"/>
      <c r="C20" s="58"/>
      <c r="D20" s="58"/>
      <c r="E20" s="65"/>
      <c r="F20" s="57"/>
      <c r="G20" s="76" t="str">
        <f ca="1">IFERROR(VLOOKUP($J$3,INDIRECT("'"&amp;$J$5&amp;"'"&amp;"!B2:D100"),3,0),"")</f>
        <v>Thé semi-fermenté, morceaux de caramel, papillons blancs en sucre.</v>
      </c>
      <c r="H20" s="77"/>
      <c r="I20" s="77"/>
      <c r="J20" s="78"/>
      <c r="K20" s="56"/>
      <c r="L20" s="55" t="s">
        <v>567</v>
      </c>
      <c r="M20" s="56"/>
      <c r="N20" s="56"/>
      <c r="O20" s="55" t="s">
        <v>568</v>
      </c>
      <c r="P20" s="56"/>
    </row>
    <row r="21" spans="1:16" ht="12.75" customHeight="1">
      <c r="A21" s="56"/>
      <c r="D21" s="56"/>
      <c r="E21" s="59"/>
      <c r="F21" s="57"/>
      <c r="G21" s="79"/>
      <c r="H21" s="80"/>
      <c r="I21" s="80"/>
      <c r="J21" s="81"/>
      <c r="K21" s="56"/>
      <c r="L21" s="56"/>
      <c r="M21" s="56"/>
      <c r="N21" s="56"/>
      <c r="O21" s="56"/>
      <c r="P21" s="56"/>
    </row>
    <row r="22" spans="1:16" ht="12.75" customHeight="1">
      <c r="A22" s="56"/>
      <c r="D22" s="56"/>
      <c r="E22" s="59"/>
      <c r="F22" s="57"/>
      <c r="G22" s="79"/>
      <c r="H22" s="80"/>
      <c r="I22" s="80"/>
      <c r="J22" s="81"/>
      <c r="K22" s="56"/>
      <c r="L22" s="70" t="e">
        <f>VLOOKUP(E16,OOLONG!A2:I8,9,0)</f>
        <v>#N/A</v>
      </c>
      <c r="M22" s="56"/>
      <c r="N22" s="56"/>
      <c r="O22" s="70" t="e">
        <f>VLOOKUP(E16,OOLONG!A2:H9,8,0)</f>
        <v>#N/A</v>
      </c>
      <c r="P22" s="56"/>
    </row>
    <row r="23" spans="1:16" ht="12.75" customHeight="1">
      <c r="A23" s="56"/>
      <c r="D23" s="56"/>
      <c r="E23" s="57"/>
      <c r="F23" s="57"/>
      <c r="G23" s="79"/>
      <c r="H23" s="80"/>
      <c r="I23" s="80"/>
      <c r="J23" s="81"/>
      <c r="K23" s="56"/>
      <c r="L23" s="71"/>
      <c r="M23" s="56"/>
      <c r="N23" s="56"/>
      <c r="O23" s="71"/>
      <c r="P23" s="56"/>
    </row>
    <row r="24" spans="1:16" ht="12.75" customHeight="1">
      <c r="A24" s="56"/>
      <c r="D24" s="56"/>
      <c r="E24" s="68"/>
      <c r="F24" s="57"/>
      <c r="G24" s="79"/>
      <c r="H24" s="80"/>
      <c r="I24" s="80"/>
      <c r="J24" s="81"/>
      <c r="K24" s="56"/>
      <c r="L24" s="71"/>
      <c r="M24" s="56"/>
      <c r="N24" s="56"/>
      <c r="O24" s="71"/>
      <c r="P24" s="56"/>
    </row>
    <row r="25" spans="1:16" ht="12.75" customHeight="1">
      <c r="A25" s="56"/>
      <c r="D25" s="56"/>
      <c r="E25" s="68"/>
      <c r="F25" s="57"/>
      <c r="G25" s="79"/>
      <c r="H25" s="80"/>
      <c r="I25" s="80"/>
      <c r="J25" s="81"/>
      <c r="K25" s="56"/>
      <c r="L25" s="72"/>
      <c r="M25" s="56"/>
      <c r="N25" s="56"/>
      <c r="O25" s="72"/>
      <c r="P25" s="56"/>
    </row>
    <row r="26" spans="1:16" ht="12.75" customHeight="1">
      <c r="A26" s="56"/>
      <c r="D26" s="56"/>
      <c r="E26" s="68"/>
      <c r="F26" s="57"/>
      <c r="G26" s="79"/>
      <c r="H26" s="80"/>
      <c r="I26" s="80"/>
      <c r="J26" s="81"/>
      <c r="K26" s="56"/>
      <c r="L26" s="56"/>
      <c r="M26" s="56"/>
      <c r="N26" s="56"/>
      <c r="O26" s="56"/>
      <c r="P26" s="56"/>
    </row>
    <row r="27" spans="1:16" ht="18.75" customHeight="1">
      <c r="A27" s="56"/>
      <c r="B27" s="58"/>
      <c r="C27" s="58"/>
      <c r="D27" s="58"/>
      <c r="E27" s="57"/>
      <c r="F27" s="57"/>
      <c r="G27" s="79"/>
      <c r="H27" s="80"/>
      <c r="I27" s="80"/>
      <c r="J27" s="81"/>
      <c r="K27" s="56"/>
      <c r="L27" s="56"/>
      <c r="M27" s="56"/>
      <c r="N27" s="56"/>
      <c r="O27" s="56"/>
      <c r="P27" s="56"/>
    </row>
    <row r="28" spans="1:16" ht="15" customHeight="1">
      <c r="A28" s="56"/>
      <c r="D28" s="56"/>
      <c r="E28" s="68"/>
      <c r="F28" s="57"/>
      <c r="G28" s="82"/>
      <c r="H28" s="83"/>
      <c r="I28" s="83"/>
      <c r="J28" s="84"/>
      <c r="K28" s="56"/>
      <c r="L28" s="56"/>
      <c r="M28" s="56"/>
      <c r="N28" s="56"/>
      <c r="O28" s="56"/>
      <c r="P28" s="56"/>
    </row>
    <row r="29" spans="1:16">
      <c r="A29" s="56"/>
      <c r="D29" s="56"/>
      <c r="E29" s="68"/>
      <c r="F29" s="57"/>
      <c r="G29" s="56"/>
      <c r="H29" s="56"/>
      <c r="I29" s="56"/>
      <c r="J29" s="56"/>
      <c r="K29" s="56"/>
      <c r="L29" s="56"/>
      <c r="M29" s="56"/>
      <c r="N29" s="56"/>
      <c r="O29" s="56"/>
      <c r="P29" s="56"/>
    </row>
    <row r="30" spans="1:16">
      <c r="A30" s="56"/>
      <c r="D30" s="56"/>
      <c r="E30" s="68"/>
      <c r="F30" s="57"/>
      <c r="G30" s="56"/>
      <c r="H30" s="56"/>
      <c r="I30" s="56"/>
      <c r="J30" s="56"/>
      <c r="K30" s="56"/>
      <c r="L30" s="56"/>
      <c r="M30" s="56"/>
      <c r="N30" s="56"/>
      <c r="O30" s="56"/>
      <c r="P30" s="56"/>
    </row>
  </sheetData>
  <mergeCells count="16">
    <mergeCell ref="L3:O3"/>
    <mergeCell ref="E24:E26"/>
    <mergeCell ref="G20:J28"/>
    <mergeCell ref="L8:L11"/>
    <mergeCell ref="G3:I3"/>
    <mergeCell ref="G8:J16"/>
    <mergeCell ref="G7:I7"/>
    <mergeCell ref="L15:L18"/>
    <mergeCell ref="L22:L25"/>
    <mergeCell ref="G5:I5"/>
    <mergeCell ref="B13:C13"/>
    <mergeCell ref="E28:E30"/>
    <mergeCell ref="B5:C5"/>
    <mergeCell ref="O22:O25"/>
    <mergeCell ref="O15:O18"/>
    <mergeCell ref="B9:C9"/>
  </mergeCells>
  <dataValidations count="2">
    <dataValidation type="list" allowBlank="1" showInputMessage="1" showErrorMessage="1" sqref="B8" xr:uid="{E5A309D9-9F15-4928-8EF6-21C904821877}">
      <formula1>the_vert</formula1>
    </dataValidation>
    <dataValidation type="list" allowBlank="1" showInputMessage="1" showErrorMessage="1" sqref="B11" xr:uid="{40131321-0233-42C9-895A-0F1A869624DB}">
      <formula1>oolong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222"/>
  <sheetViews>
    <sheetView topLeftCell="A216" workbookViewId="0">
      <selection activeCell="B216" sqref="B216"/>
    </sheetView>
  </sheetViews>
  <sheetFormatPr baseColWidth="10" defaultRowHeight="13.2"/>
  <cols>
    <col min="1" max="1" width="27.6640625" customWidth="1"/>
    <col min="2" max="2" width="28.109375" customWidth="1"/>
    <col min="3" max="3" width="29.5546875" customWidth="1"/>
    <col min="4" max="4" width="22.44140625" customWidth="1"/>
    <col min="5" max="5" width="79" customWidth="1"/>
    <col min="6" max="6" width="27.88671875" customWidth="1"/>
  </cols>
  <sheetData>
    <row r="1" spans="1:6">
      <c r="A1" s="1" t="s">
        <v>6</v>
      </c>
      <c r="B1" s="1" t="s">
        <v>0</v>
      </c>
      <c r="C1" s="1" t="s">
        <v>2</v>
      </c>
      <c r="D1" s="4" t="s">
        <v>8</v>
      </c>
      <c r="E1" s="4" t="s">
        <v>9</v>
      </c>
      <c r="F1" s="4" t="s">
        <v>10</v>
      </c>
    </row>
    <row r="2" spans="1:6">
      <c r="A2" s="1" t="s">
        <v>7</v>
      </c>
      <c r="B2" s="1" t="s">
        <v>5</v>
      </c>
      <c r="C2" s="1" t="s">
        <v>4</v>
      </c>
      <c r="D2" s="7"/>
      <c r="E2" s="7"/>
      <c r="F2" s="7"/>
    </row>
    <row r="3" spans="1:6">
      <c r="A3" s="1"/>
      <c r="B3" s="1" t="s">
        <v>1</v>
      </c>
      <c r="C3" s="1" t="s">
        <v>3</v>
      </c>
      <c r="D3" s="7"/>
      <c r="E3" s="7"/>
      <c r="F3" s="7"/>
    </row>
    <row r="4" spans="1:6" ht="5.25" customHeight="1">
      <c r="A4" s="2"/>
      <c r="B4" s="2"/>
      <c r="D4" s="7"/>
      <c r="E4" s="7"/>
      <c r="F4" s="7"/>
    </row>
    <row r="5" spans="1:6" ht="37.200000000000003">
      <c r="A5" s="11" t="s">
        <v>553</v>
      </c>
      <c r="B5" t="e">
        <f ca="1">_ean13(A5)</f>
        <v>#NAME?</v>
      </c>
      <c r="C5" s="3" t="e">
        <f ca="1">B5</f>
        <v>#NAME?</v>
      </c>
      <c r="D5" s="12" t="s">
        <v>36</v>
      </c>
      <c r="E5" s="12" t="s">
        <v>37</v>
      </c>
      <c r="F5" s="12" t="s">
        <v>38</v>
      </c>
    </row>
    <row r="6" spans="1:6" ht="37.200000000000003">
      <c r="A6" s="11" t="s">
        <v>553</v>
      </c>
      <c r="B6" t="e">
        <f ca="1">_ean13(A6)</f>
        <v>#NAME?</v>
      </c>
      <c r="C6" s="3" t="e">
        <f ca="1">B6</f>
        <v>#NAME?</v>
      </c>
      <c r="D6" s="12" t="s">
        <v>39</v>
      </c>
      <c r="E6" s="12" t="s">
        <v>40</v>
      </c>
      <c r="F6" s="12" t="s">
        <v>41</v>
      </c>
    </row>
    <row r="7" spans="1:6" ht="37.200000000000003">
      <c r="A7" s="11" t="s">
        <v>553</v>
      </c>
      <c r="B7" t="e">
        <f t="shared" ref="B7:B70" ca="1" si="0">_ean13(A7)</f>
        <v>#NAME?</v>
      </c>
      <c r="C7" s="3" t="e">
        <f t="shared" ref="C7:C70" ca="1" si="1">B7</f>
        <v>#NAME?</v>
      </c>
      <c r="D7" s="12" t="s">
        <v>42</v>
      </c>
      <c r="E7" s="12" t="s">
        <v>43</v>
      </c>
      <c r="F7" s="12" t="s">
        <v>44</v>
      </c>
    </row>
    <row r="8" spans="1:6" ht="37.200000000000003">
      <c r="A8" s="11" t="s">
        <v>552</v>
      </c>
      <c r="B8" t="e">
        <f t="shared" ca="1" si="0"/>
        <v>#NAME?</v>
      </c>
      <c r="C8" s="3" t="e">
        <f t="shared" ca="1" si="1"/>
        <v>#NAME?</v>
      </c>
      <c r="D8" s="12" t="s">
        <v>45</v>
      </c>
      <c r="E8" s="12" t="s">
        <v>46</v>
      </c>
      <c r="F8" s="12" t="s">
        <v>47</v>
      </c>
    </row>
    <row r="9" spans="1:6" ht="37.200000000000003">
      <c r="A9" s="11" t="s">
        <v>552</v>
      </c>
      <c r="B9" t="e">
        <f t="shared" ca="1" si="0"/>
        <v>#NAME?</v>
      </c>
      <c r="C9" s="3" t="e">
        <f t="shared" ca="1" si="1"/>
        <v>#NAME?</v>
      </c>
      <c r="D9" s="12" t="s">
        <v>48</v>
      </c>
      <c r="E9" s="12" t="s">
        <v>49</v>
      </c>
      <c r="F9" s="12" t="s">
        <v>50</v>
      </c>
    </row>
    <row r="10" spans="1:6" ht="37.200000000000003">
      <c r="A10" s="11" t="s">
        <v>552</v>
      </c>
      <c r="B10" t="e">
        <f t="shared" ca="1" si="0"/>
        <v>#NAME?</v>
      </c>
      <c r="C10" s="3" t="e">
        <f t="shared" ca="1" si="1"/>
        <v>#NAME?</v>
      </c>
      <c r="D10" s="12" t="s">
        <v>51</v>
      </c>
      <c r="E10" s="12" t="s">
        <v>52</v>
      </c>
      <c r="F10" s="12" t="s">
        <v>53</v>
      </c>
    </row>
    <row r="11" spans="1:6" ht="37.200000000000003">
      <c r="A11" s="11" t="s">
        <v>552</v>
      </c>
      <c r="B11" t="e">
        <f t="shared" ca="1" si="0"/>
        <v>#NAME?</v>
      </c>
      <c r="C11" s="3" t="e">
        <f t="shared" ca="1" si="1"/>
        <v>#NAME?</v>
      </c>
      <c r="D11" s="12" t="s">
        <v>54</v>
      </c>
      <c r="E11" s="12" t="s">
        <v>55</v>
      </c>
      <c r="F11" s="12" t="s">
        <v>56</v>
      </c>
    </row>
    <row r="12" spans="1:6" ht="37.200000000000003">
      <c r="A12" s="11" t="s">
        <v>552</v>
      </c>
      <c r="B12" t="e">
        <f t="shared" ca="1" si="0"/>
        <v>#NAME?</v>
      </c>
      <c r="C12" s="3" t="e">
        <f t="shared" ca="1" si="1"/>
        <v>#NAME?</v>
      </c>
      <c r="D12" s="12" t="s">
        <v>60</v>
      </c>
      <c r="E12" s="12" t="s">
        <v>61</v>
      </c>
      <c r="F12" s="12" t="s">
        <v>62</v>
      </c>
    </row>
    <row r="13" spans="1:6" ht="37.200000000000003">
      <c r="A13" s="11" t="s">
        <v>552</v>
      </c>
      <c r="B13" t="e">
        <f t="shared" ca="1" si="0"/>
        <v>#NAME?</v>
      </c>
      <c r="C13" s="3" t="e">
        <f t="shared" ca="1" si="1"/>
        <v>#NAME?</v>
      </c>
      <c r="D13" s="12" t="s">
        <v>63</v>
      </c>
      <c r="E13" s="12" t="s">
        <v>64</v>
      </c>
      <c r="F13" s="12" t="s">
        <v>65</v>
      </c>
    </row>
    <row r="14" spans="1:6" ht="37.200000000000003">
      <c r="A14" s="11" t="s">
        <v>552</v>
      </c>
      <c r="B14" t="e">
        <f t="shared" ca="1" si="0"/>
        <v>#NAME?</v>
      </c>
      <c r="C14" s="3" t="e">
        <f t="shared" ca="1" si="1"/>
        <v>#NAME?</v>
      </c>
      <c r="D14" s="12" t="s">
        <v>66</v>
      </c>
      <c r="E14" s="12" t="s">
        <v>67</v>
      </c>
      <c r="F14" s="12" t="s">
        <v>44</v>
      </c>
    </row>
    <row r="15" spans="1:6" ht="37.200000000000003">
      <c r="A15" s="11" t="s">
        <v>552</v>
      </c>
      <c r="B15" t="e">
        <f t="shared" ca="1" si="0"/>
        <v>#NAME?</v>
      </c>
      <c r="C15" s="3" t="e">
        <f t="shared" ca="1" si="1"/>
        <v>#NAME?</v>
      </c>
      <c r="D15" s="12" t="s">
        <v>68</v>
      </c>
      <c r="E15" s="12" t="s">
        <v>69</v>
      </c>
      <c r="F15" s="12" t="s">
        <v>70</v>
      </c>
    </row>
    <row r="16" spans="1:6" ht="37.200000000000003">
      <c r="A16" s="11" t="s">
        <v>552</v>
      </c>
      <c r="B16" t="e">
        <f t="shared" ca="1" si="0"/>
        <v>#NAME?</v>
      </c>
      <c r="C16" s="3" t="e">
        <f t="shared" ca="1" si="1"/>
        <v>#NAME?</v>
      </c>
      <c r="D16" s="12" t="s">
        <v>71</v>
      </c>
      <c r="E16" s="12" t="s">
        <v>72</v>
      </c>
      <c r="F16" s="12" t="s">
        <v>73</v>
      </c>
    </row>
    <row r="17" spans="1:6" ht="37.200000000000003">
      <c r="A17" s="11" t="s">
        <v>552</v>
      </c>
      <c r="B17" t="e">
        <f t="shared" ca="1" si="0"/>
        <v>#NAME?</v>
      </c>
      <c r="C17" s="3" t="e">
        <f t="shared" ca="1" si="1"/>
        <v>#NAME?</v>
      </c>
      <c r="D17" s="12" t="s">
        <v>77</v>
      </c>
      <c r="E17" s="12" t="s">
        <v>78</v>
      </c>
      <c r="F17" s="12" t="s">
        <v>79</v>
      </c>
    </row>
    <row r="18" spans="1:6" ht="37.200000000000003">
      <c r="A18" s="11" t="s">
        <v>552</v>
      </c>
      <c r="B18" t="e">
        <f t="shared" ca="1" si="0"/>
        <v>#NAME?</v>
      </c>
      <c r="C18" s="3" t="e">
        <f t="shared" ca="1" si="1"/>
        <v>#NAME?</v>
      </c>
      <c r="D18" s="12" t="s">
        <v>80</v>
      </c>
      <c r="E18" s="12" t="s">
        <v>81</v>
      </c>
      <c r="F18" s="12" t="s">
        <v>82</v>
      </c>
    </row>
    <row r="19" spans="1:6" ht="37.200000000000003">
      <c r="A19" s="11" t="s">
        <v>552</v>
      </c>
      <c r="B19" t="e">
        <f t="shared" ca="1" si="0"/>
        <v>#NAME?</v>
      </c>
      <c r="C19" s="3" t="e">
        <f t="shared" ca="1" si="1"/>
        <v>#NAME?</v>
      </c>
      <c r="D19" s="12" t="s">
        <v>83</v>
      </c>
      <c r="E19" s="12" t="s">
        <v>84</v>
      </c>
      <c r="F19" s="12" t="s">
        <v>85</v>
      </c>
    </row>
    <row r="20" spans="1:6" ht="37.200000000000003">
      <c r="A20" s="11" t="s">
        <v>552</v>
      </c>
      <c r="B20" t="e">
        <f t="shared" ca="1" si="0"/>
        <v>#NAME?</v>
      </c>
      <c r="C20" s="3" t="e">
        <f t="shared" ca="1" si="1"/>
        <v>#NAME?</v>
      </c>
      <c r="D20" s="12" t="s">
        <v>86</v>
      </c>
      <c r="E20" s="12" t="s">
        <v>87</v>
      </c>
      <c r="F20" s="12" t="s">
        <v>88</v>
      </c>
    </row>
    <row r="21" spans="1:6" ht="37.200000000000003">
      <c r="A21" s="11" t="s">
        <v>552</v>
      </c>
      <c r="B21" t="e">
        <f t="shared" ca="1" si="0"/>
        <v>#NAME?</v>
      </c>
      <c r="C21" s="3" t="e">
        <f t="shared" ca="1" si="1"/>
        <v>#NAME?</v>
      </c>
      <c r="D21" s="12" t="s">
        <v>89</v>
      </c>
      <c r="E21" s="12" t="s">
        <v>90</v>
      </c>
      <c r="F21" s="12" t="s">
        <v>91</v>
      </c>
    </row>
    <row r="22" spans="1:6" ht="37.200000000000003">
      <c r="A22" s="11" t="s">
        <v>552</v>
      </c>
      <c r="B22" t="e">
        <f t="shared" ca="1" si="0"/>
        <v>#NAME?</v>
      </c>
      <c r="C22" s="3" t="e">
        <f t="shared" ca="1" si="1"/>
        <v>#NAME?</v>
      </c>
      <c r="D22" s="12" t="s">
        <v>92</v>
      </c>
      <c r="E22" s="12" t="s">
        <v>93</v>
      </c>
      <c r="F22" s="12" t="s">
        <v>94</v>
      </c>
    </row>
    <row r="23" spans="1:6" ht="37.200000000000003">
      <c r="A23" s="11" t="s">
        <v>552</v>
      </c>
      <c r="B23" t="e">
        <f t="shared" ca="1" si="0"/>
        <v>#NAME?</v>
      </c>
      <c r="C23" s="3" t="e">
        <f t="shared" ca="1" si="1"/>
        <v>#NAME?</v>
      </c>
      <c r="D23" s="12" t="s">
        <v>95</v>
      </c>
      <c r="E23" s="12" t="s">
        <v>96</v>
      </c>
      <c r="F23" s="12" t="s">
        <v>97</v>
      </c>
    </row>
    <row r="24" spans="1:6" ht="37.200000000000003">
      <c r="A24" s="11" t="s">
        <v>552</v>
      </c>
      <c r="B24" t="e">
        <f t="shared" ca="1" si="0"/>
        <v>#NAME?</v>
      </c>
      <c r="C24" s="3" t="e">
        <f t="shared" ca="1" si="1"/>
        <v>#NAME?</v>
      </c>
      <c r="D24" s="12" t="s">
        <v>98</v>
      </c>
      <c r="E24" s="12" t="s">
        <v>99</v>
      </c>
      <c r="F24" s="12" t="s">
        <v>100</v>
      </c>
    </row>
    <row r="25" spans="1:6" ht="37.200000000000003">
      <c r="A25" s="11" t="s">
        <v>552</v>
      </c>
      <c r="B25" t="e">
        <f t="shared" ca="1" si="0"/>
        <v>#NAME?</v>
      </c>
      <c r="C25" s="3" t="e">
        <f t="shared" ca="1" si="1"/>
        <v>#NAME?</v>
      </c>
      <c r="D25" s="12" t="s">
        <v>101</v>
      </c>
      <c r="E25" s="12" t="s">
        <v>102</v>
      </c>
      <c r="F25" s="12" t="s">
        <v>103</v>
      </c>
    </row>
    <row r="26" spans="1:6" ht="37.200000000000003">
      <c r="A26" s="11" t="s">
        <v>552</v>
      </c>
      <c r="B26" t="e">
        <f t="shared" ca="1" si="0"/>
        <v>#NAME?</v>
      </c>
      <c r="C26" s="3" t="e">
        <f t="shared" ca="1" si="1"/>
        <v>#NAME?</v>
      </c>
      <c r="D26" s="12" t="s">
        <v>104</v>
      </c>
      <c r="E26" s="12" t="s">
        <v>105</v>
      </c>
      <c r="F26" s="12" t="s">
        <v>106</v>
      </c>
    </row>
    <row r="27" spans="1:6" ht="37.200000000000003">
      <c r="A27" s="11" t="s">
        <v>552</v>
      </c>
      <c r="B27" t="e">
        <f t="shared" ca="1" si="0"/>
        <v>#NAME?</v>
      </c>
      <c r="C27" s="3" t="e">
        <f t="shared" ca="1" si="1"/>
        <v>#NAME?</v>
      </c>
      <c r="D27" s="12" t="s">
        <v>107</v>
      </c>
      <c r="E27" s="12" t="s">
        <v>108</v>
      </c>
      <c r="F27" s="12" t="s">
        <v>109</v>
      </c>
    </row>
    <row r="28" spans="1:6" ht="37.200000000000003">
      <c r="A28" s="11" t="s">
        <v>552</v>
      </c>
      <c r="B28" t="e">
        <f t="shared" ca="1" si="0"/>
        <v>#NAME?</v>
      </c>
      <c r="C28" s="3" t="e">
        <f t="shared" ca="1" si="1"/>
        <v>#NAME?</v>
      </c>
      <c r="D28" s="12" t="s">
        <v>110</v>
      </c>
      <c r="E28" s="12" t="s">
        <v>111</v>
      </c>
      <c r="F28" s="12" t="s">
        <v>112</v>
      </c>
    </row>
    <row r="29" spans="1:6" ht="37.200000000000003">
      <c r="A29" s="11" t="s">
        <v>552</v>
      </c>
      <c r="B29" t="e">
        <f t="shared" ca="1" si="0"/>
        <v>#NAME?</v>
      </c>
      <c r="C29" s="3" t="e">
        <f t="shared" ca="1" si="1"/>
        <v>#NAME?</v>
      </c>
      <c r="D29" s="12" t="s">
        <v>113</v>
      </c>
      <c r="E29" s="12" t="s">
        <v>114</v>
      </c>
      <c r="F29" s="12" t="s">
        <v>115</v>
      </c>
    </row>
    <row r="30" spans="1:6" ht="37.200000000000003">
      <c r="A30" s="11" t="s">
        <v>552</v>
      </c>
      <c r="B30" t="e">
        <f t="shared" ca="1" si="0"/>
        <v>#NAME?</v>
      </c>
      <c r="C30" s="3" t="e">
        <f t="shared" ca="1" si="1"/>
        <v>#NAME?</v>
      </c>
      <c r="D30" s="12" t="s">
        <v>137</v>
      </c>
      <c r="E30" s="12" t="s">
        <v>138</v>
      </c>
      <c r="F30" s="12" t="s">
        <v>139</v>
      </c>
    </row>
    <row r="31" spans="1:6" ht="37.200000000000003">
      <c r="A31" s="11" t="s">
        <v>552</v>
      </c>
      <c r="B31" t="e">
        <f t="shared" ca="1" si="0"/>
        <v>#NAME?</v>
      </c>
      <c r="C31" s="3" t="e">
        <f t="shared" ca="1" si="1"/>
        <v>#NAME?</v>
      </c>
      <c r="D31" s="12" t="s">
        <v>140</v>
      </c>
      <c r="E31" s="12" t="s">
        <v>141</v>
      </c>
      <c r="F31" s="12" t="s">
        <v>142</v>
      </c>
    </row>
    <row r="32" spans="1:6" ht="37.200000000000003">
      <c r="A32" s="11" t="s">
        <v>552</v>
      </c>
      <c r="B32" t="e">
        <f t="shared" ca="1" si="0"/>
        <v>#NAME?</v>
      </c>
      <c r="C32" s="3" t="e">
        <f t="shared" ca="1" si="1"/>
        <v>#NAME?</v>
      </c>
      <c r="D32" s="12" t="s">
        <v>143</v>
      </c>
      <c r="E32" s="12" t="s">
        <v>144</v>
      </c>
      <c r="F32" s="12" t="s">
        <v>145</v>
      </c>
    </row>
    <row r="33" spans="1:6" ht="37.200000000000003">
      <c r="A33" s="11" t="s">
        <v>552</v>
      </c>
      <c r="B33" t="e">
        <f t="shared" ca="1" si="0"/>
        <v>#NAME?</v>
      </c>
      <c r="C33" s="3" t="e">
        <f t="shared" ca="1" si="1"/>
        <v>#NAME?</v>
      </c>
      <c r="D33" s="12" t="s">
        <v>146</v>
      </c>
      <c r="E33" s="12" t="s">
        <v>147</v>
      </c>
      <c r="F33" s="12" t="s">
        <v>148</v>
      </c>
    </row>
    <row r="34" spans="1:6" ht="37.200000000000003">
      <c r="A34" s="11" t="s">
        <v>552</v>
      </c>
      <c r="B34" t="e">
        <f t="shared" ca="1" si="0"/>
        <v>#NAME?</v>
      </c>
      <c r="C34" s="3" t="e">
        <f t="shared" ca="1" si="1"/>
        <v>#NAME?</v>
      </c>
      <c r="D34" s="12" t="s">
        <v>152</v>
      </c>
      <c r="E34" s="12" t="s">
        <v>153</v>
      </c>
      <c r="F34" s="12" t="s">
        <v>154</v>
      </c>
    </row>
    <row r="35" spans="1:6" ht="37.200000000000003">
      <c r="A35" s="11" t="s">
        <v>552</v>
      </c>
      <c r="B35" t="e">
        <f t="shared" ca="1" si="0"/>
        <v>#NAME?</v>
      </c>
      <c r="C35" s="3" t="e">
        <f t="shared" ca="1" si="1"/>
        <v>#NAME?</v>
      </c>
      <c r="D35" s="12" t="s">
        <v>155</v>
      </c>
      <c r="E35" s="12" t="s">
        <v>156</v>
      </c>
      <c r="F35" s="12" t="s">
        <v>157</v>
      </c>
    </row>
    <row r="36" spans="1:6" ht="37.200000000000003">
      <c r="A36" s="11" t="s">
        <v>552</v>
      </c>
      <c r="B36" t="e">
        <f t="shared" ca="1" si="0"/>
        <v>#NAME?</v>
      </c>
      <c r="C36" s="3" t="e">
        <f t="shared" ca="1" si="1"/>
        <v>#NAME?</v>
      </c>
      <c r="D36" s="12" t="s">
        <v>158</v>
      </c>
      <c r="E36" s="12" t="s">
        <v>159</v>
      </c>
      <c r="F36" s="12" t="s">
        <v>160</v>
      </c>
    </row>
    <row r="37" spans="1:6" ht="37.200000000000003">
      <c r="A37" s="11" t="s">
        <v>552</v>
      </c>
      <c r="B37" t="e">
        <f t="shared" ca="1" si="0"/>
        <v>#NAME?</v>
      </c>
      <c r="C37" s="3" t="e">
        <f t="shared" ca="1" si="1"/>
        <v>#NAME?</v>
      </c>
      <c r="D37" s="12" t="s">
        <v>161</v>
      </c>
      <c r="E37" s="12" t="s">
        <v>162</v>
      </c>
      <c r="F37" s="12" t="s">
        <v>163</v>
      </c>
    </row>
    <row r="38" spans="1:6" ht="37.200000000000003">
      <c r="A38" s="11" t="s">
        <v>552</v>
      </c>
      <c r="B38" t="e">
        <f t="shared" ca="1" si="0"/>
        <v>#NAME?</v>
      </c>
      <c r="C38" s="3" t="e">
        <f t="shared" ca="1" si="1"/>
        <v>#NAME?</v>
      </c>
      <c r="D38" s="12" t="s">
        <v>164</v>
      </c>
      <c r="E38" s="12" t="s">
        <v>165</v>
      </c>
      <c r="F38" s="12" t="s">
        <v>166</v>
      </c>
    </row>
    <row r="39" spans="1:6" ht="37.200000000000003">
      <c r="A39" s="11" t="s">
        <v>552</v>
      </c>
      <c r="B39" t="e">
        <f t="shared" ca="1" si="0"/>
        <v>#NAME?</v>
      </c>
      <c r="C39" s="3" t="e">
        <f t="shared" ca="1" si="1"/>
        <v>#NAME?</v>
      </c>
      <c r="D39" s="12" t="s">
        <v>167</v>
      </c>
      <c r="E39" s="12" t="s">
        <v>168</v>
      </c>
      <c r="F39" s="12" t="s">
        <v>169</v>
      </c>
    </row>
    <row r="40" spans="1:6" ht="37.200000000000003">
      <c r="A40" s="11" t="s">
        <v>552</v>
      </c>
      <c r="B40" t="e">
        <f t="shared" ca="1" si="0"/>
        <v>#NAME?</v>
      </c>
      <c r="C40" s="3" t="e">
        <f t="shared" ca="1" si="1"/>
        <v>#NAME?</v>
      </c>
      <c r="D40" s="12" t="s">
        <v>170</v>
      </c>
      <c r="E40" s="12" t="s">
        <v>171</v>
      </c>
      <c r="F40" s="12" t="s">
        <v>172</v>
      </c>
    </row>
    <row r="41" spans="1:6" ht="37.200000000000003">
      <c r="A41" s="11" t="s">
        <v>552</v>
      </c>
      <c r="B41" t="e">
        <f t="shared" ca="1" si="0"/>
        <v>#NAME?</v>
      </c>
      <c r="C41" s="3" t="e">
        <f t="shared" ca="1" si="1"/>
        <v>#NAME?</v>
      </c>
      <c r="D41" s="12" t="s">
        <v>173</v>
      </c>
      <c r="E41" s="12" t="s">
        <v>174</v>
      </c>
      <c r="F41" s="12" t="s">
        <v>175</v>
      </c>
    </row>
    <row r="42" spans="1:6" ht="37.200000000000003">
      <c r="A42" s="11" t="s">
        <v>552</v>
      </c>
      <c r="B42" t="e">
        <f t="shared" ca="1" si="0"/>
        <v>#NAME?</v>
      </c>
      <c r="C42" s="3" t="e">
        <f t="shared" ca="1" si="1"/>
        <v>#NAME?</v>
      </c>
      <c r="D42" s="12" t="s">
        <v>176</v>
      </c>
      <c r="E42" s="12" t="s">
        <v>177</v>
      </c>
      <c r="F42" s="12" t="s">
        <v>178</v>
      </c>
    </row>
    <row r="43" spans="1:6" ht="37.200000000000003">
      <c r="A43" s="11" t="s">
        <v>552</v>
      </c>
      <c r="B43" t="e">
        <f t="shared" ca="1" si="0"/>
        <v>#NAME?</v>
      </c>
      <c r="C43" s="3" t="e">
        <f t="shared" ca="1" si="1"/>
        <v>#NAME?</v>
      </c>
      <c r="D43" s="12" t="s">
        <v>182</v>
      </c>
      <c r="E43" s="12" t="s">
        <v>183</v>
      </c>
      <c r="F43" s="12" t="s">
        <v>184</v>
      </c>
    </row>
    <row r="44" spans="1:6" ht="37.200000000000003">
      <c r="A44" s="11" t="s">
        <v>552</v>
      </c>
      <c r="B44" t="e">
        <f t="shared" ca="1" si="0"/>
        <v>#NAME?</v>
      </c>
      <c r="C44" s="3" t="e">
        <f t="shared" ca="1" si="1"/>
        <v>#NAME?</v>
      </c>
      <c r="D44" s="12" t="s">
        <v>185</v>
      </c>
      <c r="E44" s="12" t="s">
        <v>186</v>
      </c>
      <c r="F44" s="12" t="s">
        <v>175</v>
      </c>
    </row>
    <row r="45" spans="1:6" ht="37.200000000000003">
      <c r="A45" s="11" t="s">
        <v>552</v>
      </c>
      <c r="B45" t="e">
        <f t="shared" ca="1" si="0"/>
        <v>#NAME?</v>
      </c>
      <c r="C45" s="3" t="e">
        <f t="shared" ca="1" si="1"/>
        <v>#NAME?</v>
      </c>
      <c r="D45" s="12" t="s">
        <v>223</v>
      </c>
      <c r="E45" s="12" t="s">
        <v>224</v>
      </c>
      <c r="F45" s="12" t="s">
        <v>225</v>
      </c>
    </row>
    <row r="46" spans="1:6" ht="37.200000000000003">
      <c r="A46" s="11" t="s">
        <v>552</v>
      </c>
      <c r="B46" t="e">
        <f t="shared" ca="1" si="0"/>
        <v>#NAME?</v>
      </c>
      <c r="C46" s="3" t="e">
        <f t="shared" ca="1" si="1"/>
        <v>#NAME?</v>
      </c>
      <c r="D46" s="12" t="s">
        <v>235</v>
      </c>
      <c r="E46" s="12" t="s">
        <v>236</v>
      </c>
      <c r="F46" s="12" t="s">
        <v>237</v>
      </c>
    </row>
    <row r="47" spans="1:6" ht="37.200000000000003">
      <c r="A47" s="11" t="s">
        <v>552</v>
      </c>
      <c r="B47" t="e">
        <f t="shared" ca="1" si="0"/>
        <v>#NAME?</v>
      </c>
      <c r="C47" s="3" t="e">
        <f t="shared" ca="1" si="1"/>
        <v>#NAME?</v>
      </c>
      <c r="D47" s="12" t="s">
        <v>238</v>
      </c>
      <c r="E47" s="12" t="s">
        <v>239</v>
      </c>
      <c r="F47" s="12" t="s">
        <v>240</v>
      </c>
    </row>
    <row r="48" spans="1:6" ht="37.200000000000003">
      <c r="A48" s="11" t="s">
        <v>552</v>
      </c>
      <c r="B48" t="e">
        <f t="shared" ca="1" si="0"/>
        <v>#NAME?</v>
      </c>
      <c r="C48" s="3" t="e">
        <f t="shared" ca="1" si="1"/>
        <v>#NAME?</v>
      </c>
      <c r="D48" s="12" t="s">
        <v>279</v>
      </c>
      <c r="E48" s="12" t="s">
        <v>280</v>
      </c>
      <c r="F48" s="12" t="s">
        <v>281</v>
      </c>
    </row>
    <row r="49" spans="1:6" ht="37.200000000000003">
      <c r="A49" s="11" t="s">
        <v>552</v>
      </c>
      <c r="B49" t="e">
        <f t="shared" ca="1" si="0"/>
        <v>#NAME?</v>
      </c>
      <c r="C49" s="3" t="e">
        <f t="shared" ca="1" si="1"/>
        <v>#NAME?</v>
      </c>
      <c r="D49" s="12" t="s">
        <v>282</v>
      </c>
      <c r="E49" s="12" t="s">
        <v>283</v>
      </c>
      <c r="F49" s="12" t="s">
        <v>281</v>
      </c>
    </row>
    <row r="50" spans="1:6" ht="37.200000000000003">
      <c r="A50" s="11" t="s">
        <v>552</v>
      </c>
      <c r="B50" t="e">
        <f t="shared" ca="1" si="0"/>
        <v>#NAME?</v>
      </c>
      <c r="C50" s="3" t="e">
        <f t="shared" ca="1" si="1"/>
        <v>#NAME?</v>
      </c>
      <c r="D50" s="12" t="s">
        <v>284</v>
      </c>
      <c r="E50" s="12" t="s">
        <v>285</v>
      </c>
      <c r="F50" s="12" t="s">
        <v>281</v>
      </c>
    </row>
    <row r="51" spans="1:6" ht="37.200000000000003">
      <c r="A51" s="11" t="s">
        <v>552</v>
      </c>
      <c r="B51" t="e">
        <f t="shared" ca="1" si="0"/>
        <v>#NAME?</v>
      </c>
      <c r="C51" s="3" t="e">
        <f t="shared" ca="1" si="1"/>
        <v>#NAME?</v>
      </c>
      <c r="D51" s="12" t="s">
        <v>286</v>
      </c>
      <c r="E51" s="12" t="s">
        <v>287</v>
      </c>
      <c r="F51" s="12" t="s">
        <v>281</v>
      </c>
    </row>
    <row r="52" spans="1:6" ht="37.200000000000003">
      <c r="A52" s="11" t="s">
        <v>552</v>
      </c>
      <c r="B52" t="e">
        <f t="shared" ca="1" si="0"/>
        <v>#NAME?</v>
      </c>
      <c r="C52" s="3" t="e">
        <f t="shared" ca="1" si="1"/>
        <v>#NAME?</v>
      </c>
      <c r="D52" s="12" t="s">
        <v>288</v>
      </c>
      <c r="E52" s="12" t="s">
        <v>289</v>
      </c>
      <c r="F52" s="12" t="s">
        <v>281</v>
      </c>
    </row>
    <row r="53" spans="1:6" ht="37.200000000000003">
      <c r="A53" s="11" t="s">
        <v>552</v>
      </c>
      <c r="B53" t="e">
        <f t="shared" ca="1" si="0"/>
        <v>#NAME?</v>
      </c>
      <c r="C53" s="3" t="e">
        <f t="shared" ca="1" si="1"/>
        <v>#NAME?</v>
      </c>
      <c r="D53" s="12" t="s">
        <v>290</v>
      </c>
      <c r="E53" s="12" t="s">
        <v>291</v>
      </c>
      <c r="F53" s="12" t="s">
        <v>281</v>
      </c>
    </row>
    <row r="54" spans="1:6" ht="37.200000000000003">
      <c r="A54" s="11" t="s">
        <v>552</v>
      </c>
      <c r="B54" t="e">
        <f t="shared" ca="1" si="0"/>
        <v>#NAME?</v>
      </c>
      <c r="C54" s="3" t="e">
        <f t="shared" ca="1" si="1"/>
        <v>#NAME?</v>
      </c>
      <c r="D54" s="12" t="s">
        <v>292</v>
      </c>
      <c r="E54" s="12" t="s">
        <v>293</v>
      </c>
      <c r="F54" s="12" t="s">
        <v>281</v>
      </c>
    </row>
    <row r="55" spans="1:6" ht="37.200000000000003">
      <c r="A55" s="11" t="s">
        <v>552</v>
      </c>
      <c r="B55" t="e">
        <f t="shared" ca="1" si="0"/>
        <v>#NAME?</v>
      </c>
      <c r="C55" s="3" t="e">
        <f t="shared" ca="1" si="1"/>
        <v>#NAME?</v>
      </c>
      <c r="D55" s="12" t="s">
        <v>294</v>
      </c>
      <c r="E55" s="12" t="s">
        <v>295</v>
      </c>
      <c r="F55" s="12" t="s">
        <v>281</v>
      </c>
    </row>
    <row r="56" spans="1:6" ht="37.200000000000003">
      <c r="A56" s="11" t="s">
        <v>552</v>
      </c>
      <c r="B56" t="e">
        <f t="shared" ca="1" si="0"/>
        <v>#NAME?</v>
      </c>
      <c r="C56" s="3" t="e">
        <f t="shared" ca="1" si="1"/>
        <v>#NAME?</v>
      </c>
      <c r="D56" s="12" t="s">
        <v>296</v>
      </c>
      <c r="E56" s="12" t="s">
        <v>297</v>
      </c>
      <c r="F56" s="12" t="s">
        <v>281</v>
      </c>
    </row>
    <row r="57" spans="1:6" ht="37.200000000000003">
      <c r="A57" s="11" t="s">
        <v>552</v>
      </c>
      <c r="B57" t="e">
        <f t="shared" ca="1" si="0"/>
        <v>#NAME?</v>
      </c>
      <c r="C57" s="3" t="e">
        <f t="shared" ca="1" si="1"/>
        <v>#NAME?</v>
      </c>
      <c r="D57" s="12" t="s">
        <v>298</v>
      </c>
      <c r="E57" s="12" t="s">
        <v>299</v>
      </c>
      <c r="F57" s="12" t="s">
        <v>281</v>
      </c>
    </row>
    <row r="58" spans="1:6" ht="37.200000000000003">
      <c r="A58" s="11" t="s">
        <v>552</v>
      </c>
      <c r="B58" t="e">
        <f t="shared" ca="1" si="0"/>
        <v>#NAME?</v>
      </c>
      <c r="C58" s="3" t="e">
        <f t="shared" ca="1" si="1"/>
        <v>#NAME?</v>
      </c>
      <c r="D58" s="12" t="s">
        <v>300</v>
      </c>
      <c r="E58" s="12" t="s">
        <v>301</v>
      </c>
      <c r="F58" s="12" t="s">
        <v>281</v>
      </c>
    </row>
    <row r="59" spans="1:6" ht="37.200000000000003">
      <c r="A59" s="11" t="s">
        <v>552</v>
      </c>
      <c r="B59" t="e">
        <f t="shared" ca="1" si="0"/>
        <v>#NAME?</v>
      </c>
      <c r="C59" s="3" t="e">
        <f t="shared" ca="1" si="1"/>
        <v>#NAME?</v>
      </c>
      <c r="D59" s="12" t="s">
        <v>302</v>
      </c>
      <c r="E59" s="12" t="s">
        <v>303</v>
      </c>
      <c r="F59" s="12" t="s">
        <v>281</v>
      </c>
    </row>
    <row r="60" spans="1:6" ht="37.200000000000003">
      <c r="A60" s="11" t="s">
        <v>552</v>
      </c>
      <c r="B60" t="e">
        <f t="shared" ca="1" si="0"/>
        <v>#NAME?</v>
      </c>
      <c r="C60" s="3" t="e">
        <f t="shared" ca="1" si="1"/>
        <v>#NAME?</v>
      </c>
      <c r="D60" s="12" t="s">
        <v>307</v>
      </c>
      <c r="E60" s="12" t="s">
        <v>308</v>
      </c>
      <c r="F60" s="12" t="s">
        <v>281</v>
      </c>
    </row>
    <row r="61" spans="1:6" ht="37.200000000000003">
      <c r="A61" s="11" t="s">
        <v>552</v>
      </c>
      <c r="B61" t="e">
        <f t="shared" ca="1" si="0"/>
        <v>#NAME?</v>
      </c>
      <c r="C61" s="3" t="e">
        <f t="shared" ca="1" si="1"/>
        <v>#NAME?</v>
      </c>
      <c r="D61" s="12" t="s">
        <v>309</v>
      </c>
      <c r="E61" s="12" t="s">
        <v>283</v>
      </c>
      <c r="F61" s="12" t="s">
        <v>281</v>
      </c>
    </row>
    <row r="62" spans="1:6" ht="37.200000000000003">
      <c r="A62" s="11" t="s">
        <v>552</v>
      </c>
      <c r="B62" t="e">
        <f t="shared" ca="1" si="0"/>
        <v>#NAME?</v>
      </c>
      <c r="C62" s="3" t="e">
        <f t="shared" ca="1" si="1"/>
        <v>#NAME?</v>
      </c>
      <c r="D62" s="12" t="s">
        <v>310</v>
      </c>
      <c r="E62" s="12" t="s">
        <v>311</v>
      </c>
      <c r="F62" s="12" t="s">
        <v>281</v>
      </c>
    </row>
    <row r="63" spans="1:6" ht="37.200000000000003">
      <c r="A63" s="11" t="s">
        <v>552</v>
      </c>
      <c r="B63" t="e">
        <f t="shared" ca="1" si="0"/>
        <v>#NAME?</v>
      </c>
      <c r="C63" s="3" t="e">
        <f t="shared" ca="1" si="1"/>
        <v>#NAME?</v>
      </c>
      <c r="D63" s="12" t="s">
        <v>312</v>
      </c>
      <c r="E63" s="12" t="s">
        <v>313</v>
      </c>
      <c r="F63" s="12" t="s">
        <v>281</v>
      </c>
    </row>
    <row r="64" spans="1:6" ht="37.200000000000003">
      <c r="A64" s="11" t="s">
        <v>552</v>
      </c>
      <c r="B64" t="e">
        <f t="shared" ca="1" si="0"/>
        <v>#NAME?</v>
      </c>
      <c r="C64" s="3" t="e">
        <f t="shared" ca="1" si="1"/>
        <v>#NAME?</v>
      </c>
      <c r="D64" s="12" t="s">
        <v>314</v>
      </c>
      <c r="E64" s="12" t="s">
        <v>315</v>
      </c>
      <c r="F64" s="12" t="s">
        <v>281</v>
      </c>
    </row>
    <row r="65" spans="1:6" ht="37.200000000000003">
      <c r="A65" s="11" t="s">
        <v>552</v>
      </c>
      <c r="B65" t="e">
        <f t="shared" ca="1" si="0"/>
        <v>#NAME?</v>
      </c>
      <c r="C65" s="3" t="e">
        <f t="shared" ca="1" si="1"/>
        <v>#NAME?</v>
      </c>
      <c r="D65" s="12" t="s">
        <v>316</v>
      </c>
      <c r="E65" s="12" t="s">
        <v>317</v>
      </c>
      <c r="F65" s="12" t="s">
        <v>281</v>
      </c>
    </row>
    <row r="66" spans="1:6" ht="37.200000000000003">
      <c r="A66" s="11" t="s">
        <v>552</v>
      </c>
      <c r="B66" t="e">
        <f t="shared" ca="1" si="0"/>
        <v>#NAME?</v>
      </c>
      <c r="C66" s="3" t="e">
        <f t="shared" ca="1" si="1"/>
        <v>#NAME?</v>
      </c>
      <c r="D66" s="12" t="s">
        <v>318</v>
      </c>
      <c r="E66" s="12" t="s">
        <v>319</v>
      </c>
      <c r="F66" s="12" t="s">
        <v>281</v>
      </c>
    </row>
    <row r="67" spans="1:6" ht="37.200000000000003">
      <c r="A67" s="11" t="s">
        <v>552</v>
      </c>
      <c r="B67" t="e">
        <f t="shared" ca="1" si="0"/>
        <v>#NAME?</v>
      </c>
      <c r="C67" s="3" t="e">
        <f t="shared" ca="1" si="1"/>
        <v>#NAME?</v>
      </c>
      <c r="D67" s="12" t="s">
        <v>320</v>
      </c>
      <c r="E67" s="12" t="s">
        <v>321</v>
      </c>
      <c r="F67" s="12" t="s">
        <v>281</v>
      </c>
    </row>
    <row r="68" spans="1:6" ht="37.200000000000003">
      <c r="A68" s="11" t="s">
        <v>552</v>
      </c>
      <c r="B68" t="e">
        <f t="shared" ca="1" si="0"/>
        <v>#NAME?</v>
      </c>
      <c r="C68" s="3" t="e">
        <f t="shared" ca="1" si="1"/>
        <v>#NAME?</v>
      </c>
      <c r="D68" s="12" t="s">
        <v>348</v>
      </c>
      <c r="E68" s="12" t="s">
        <v>349</v>
      </c>
      <c r="F68" s="12" t="s">
        <v>281</v>
      </c>
    </row>
    <row r="69" spans="1:6" ht="37.200000000000003">
      <c r="A69" s="11" t="s">
        <v>552</v>
      </c>
      <c r="B69" t="e">
        <f t="shared" ca="1" si="0"/>
        <v>#NAME?</v>
      </c>
      <c r="C69" s="3" t="e">
        <f t="shared" ca="1" si="1"/>
        <v>#NAME?</v>
      </c>
      <c r="D69" s="12" t="s">
        <v>350</v>
      </c>
      <c r="E69" s="12" t="s">
        <v>303</v>
      </c>
      <c r="F69" s="12" t="s">
        <v>281</v>
      </c>
    </row>
    <row r="70" spans="1:6" ht="37.200000000000003">
      <c r="A70" s="11" t="s">
        <v>552</v>
      </c>
      <c r="B70" t="e">
        <f t="shared" ca="1" si="0"/>
        <v>#NAME?</v>
      </c>
      <c r="C70" s="3" t="e">
        <f t="shared" ca="1" si="1"/>
        <v>#NAME?</v>
      </c>
      <c r="D70" s="12" t="s">
        <v>358</v>
      </c>
      <c r="E70" s="12" t="s">
        <v>359</v>
      </c>
      <c r="F70" s="12" t="s">
        <v>360</v>
      </c>
    </row>
    <row r="71" spans="1:6" ht="37.200000000000003">
      <c r="A71" s="11" t="s">
        <v>552</v>
      </c>
      <c r="B71" t="e">
        <f t="shared" ref="B71:B134" ca="1" si="2">_ean13(A71)</f>
        <v>#NAME?</v>
      </c>
      <c r="C71" s="3" t="e">
        <f t="shared" ref="C71:C134" ca="1" si="3">B71</f>
        <v>#NAME?</v>
      </c>
      <c r="D71" s="12" t="s">
        <v>369</v>
      </c>
      <c r="E71" s="12" t="s">
        <v>370</v>
      </c>
      <c r="F71" s="12" t="s">
        <v>371</v>
      </c>
    </row>
    <row r="72" spans="1:6" ht="37.200000000000003">
      <c r="A72" s="11" t="s">
        <v>552</v>
      </c>
      <c r="B72" t="e">
        <f t="shared" ca="1" si="2"/>
        <v>#NAME?</v>
      </c>
      <c r="C72" s="3" t="e">
        <f t="shared" ca="1" si="3"/>
        <v>#NAME?</v>
      </c>
      <c r="D72" s="12" t="s">
        <v>375</v>
      </c>
      <c r="E72" s="12" t="s">
        <v>376</v>
      </c>
      <c r="F72" s="12" t="s">
        <v>281</v>
      </c>
    </row>
    <row r="73" spans="1:6" ht="37.200000000000003">
      <c r="A73" s="11" t="s">
        <v>552</v>
      </c>
      <c r="B73" t="e">
        <f t="shared" ca="1" si="2"/>
        <v>#NAME?</v>
      </c>
      <c r="C73" s="3" t="e">
        <f t="shared" ca="1" si="3"/>
        <v>#NAME?</v>
      </c>
      <c r="D73" s="12" t="s">
        <v>386</v>
      </c>
      <c r="E73" s="12" t="s">
        <v>387</v>
      </c>
      <c r="F73" s="12" t="s">
        <v>388</v>
      </c>
    </row>
    <row r="74" spans="1:6" ht="37.200000000000003">
      <c r="A74" s="11" t="s">
        <v>552</v>
      </c>
      <c r="B74" t="e">
        <f t="shared" ca="1" si="2"/>
        <v>#NAME?</v>
      </c>
      <c r="C74" s="3" t="e">
        <f t="shared" ca="1" si="3"/>
        <v>#NAME?</v>
      </c>
      <c r="D74" s="12" t="s">
        <v>392</v>
      </c>
      <c r="E74" s="13" t="s">
        <v>393</v>
      </c>
      <c r="F74" s="13" t="s">
        <v>556</v>
      </c>
    </row>
    <row r="75" spans="1:6" ht="37.200000000000003">
      <c r="A75" s="11" t="s">
        <v>552</v>
      </c>
      <c r="B75" t="e">
        <f t="shared" ca="1" si="2"/>
        <v>#NAME?</v>
      </c>
      <c r="C75" s="3" t="e">
        <f t="shared" ca="1" si="3"/>
        <v>#NAME?</v>
      </c>
      <c r="D75" s="12" t="s">
        <v>394</v>
      </c>
      <c r="E75" s="12" t="s">
        <v>395</v>
      </c>
      <c r="F75" s="12" t="s">
        <v>396</v>
      </c>
    </row>
    <row r="76" spans="1:6" ht="37.200000000000003">
      <c r="A76" s="11" t="s">
        <v>552</v>
      </c>
      <c r="B76" t="e">
        <f t="shared" ca="1" si="2"/>
        <v>#NAME?</v>
      </c>
      <c r="C76" s="3" t="e">
        <f t="shared" ca="1" si="3"/>
        <v>#NAME?</v>
      </c>
      <c r="D76" s="12" t="s">
        <v>400</v>
      </c>
      <c r="E76" s="12" t="s">
        <v>401</v>
      </c>
      <c r="F76" s="12" t="s">
        <v>402</v>
      </c>
    </row>
    <row r="77" spans="1:6" ht="37.200000000000003">
      <c r="A77" s="11" t="s">
        <v>552</v>
      </c>
      <c r="B77" t="e">
        <f t="shared" ca="1" si="2"/>
        <v>#NAME?</v>
      </c>
      <c r="C77" s="3" t="e">
        <f t="shared" ca="1" si="3"/>
        <v>#NAME?</v>
      </c>
      <c r="D77" s="12" t="s">
        <v>406</v>
      </c>
      <c r="E77" s="12" t="s">
        <v>407</v>
      </c>
      <c r="F77" s="12" t="s">
        <v>408</v>
      </c>
    </row>
    <row r="78" spans="1:6" ht="37.200000000000003">
      <c r="A78" s="11" t="s">
        <v>552</v>
      </c>
      <c r="B78" t="e">
        <f t="shared" ca="1" si="2"/>
        <v>#NAME?</v>
      </c>
      <c r="C78" s="3" t="e">
        <f t="shared" ca="1" si="3"/>
        <v>#NAME?</v>
      </c>
      <c r="D78" s="12" t="s">
        <v>424</v>
      </c>
      <c r="E78" s="12" t="s">
        <v>425</v>
      </c>
      <c r="F78" s="12" t="s">
        <v>426</v>
      </c>
    </row>
    <row r="79" spans="1:6" ht="37.200000000000003">
      <c r="A79" s="11" t="s">
        <v>552</v>
      </c>
      <c r="B79" t="e">
        <f t="shared" ca="1" si="2"/>
        <v>#NAME?</v>
      </c>
      <c r="C79" s="3" t="e">
        <f t="shared" ca="1" si="3"/>
        <v>#NAME?</v>
      </c>
      <c r="D79" s="12" t="s">
        <v>433</v>
      </c>
      <c r="E79" s="12" t="s">
        <v>434</v>
      </c>
      <c r="F79" s="12" t="s">
        <v>435</v>
      </c>
    </row>
    <row r="80" spans="1:6" ht="37.200000000000003">
      <c r="A80" s="11" t="s">
        <v>552</v>
      </c>
      <c r="B80" t="e">
        <f t="shared" ca="1" si="2"/>
        <v>#NAME?</v>
      </c>
      <c r="C80" s="3" t="e">
        <f t="shared" ca="1" si="3"/>
        <v>#NAME?</v>
      </c>
      <c r="D80" s="12" t="s">
        <v>436</v>
      </c>
      <c r="E80" s="12" t="s">
        <v>437</v>
      </c>
      <c r="F80" s="12" t="s">
        <v>438</v>
      </c>
    </row>
    <row r="81" spans="1:6" ht="37.200000000000003">
      <c r="A81" s="11" t="s">
        <v>552</v>
      </c>
      <c r="B81" t="e">
        <f t="shared" ca="1" si="2"/>
        <v>#NAME?</v>
      </c>
      <c r="C81" s="3" t="e">
        <f t="shared" ca="1" si="3"/>
        <v>#NAME?</v>
      </c>
      <c r="D81" s="12" t="s">
        <v>439</v>
      </c>
      <c r="E81" s="12" t="s">
        <v>440</v>
      </c>
      <c r="F81" s="12" t="s">
        <v>441</v>
      </c>
    </row>
    <row r="82" spans="1:6" ht="37.200000000000003">
      <c r="A82" s="11" t="s">
        <v>552</v>
      </c>
      <c r="B82" t="e">
        <f t="shared" ca="1" si="2"/>
        <v>#NAME?</v>
      </c>
      <c r="C82" s="3" t="e">
        <f t="shared" ca="1" si="3"/>
        <v>#NAME?</v>
      </c>
      <c r="D82" s="12" t="s">
        <v>442</v>
      </c>
      <c r="E82" s="12" t="s">
        <v>443</v>
      </c>
      <c r="F82" s="12" t="s">
        <v>444</v>
      </c>
    </row>
    <row r="83" spans="1:6" ht="37.200000000000003">
      <c r="A83" s="11" t="s">
        <v>552</v>
      </c>
      <c r="B83" t="e">
        <f t="shared" ca="1" si="2"/>
        <v>#NAME?</v>
      </c>
      <c r="C83" s="3" t="e">
        <f t="shared" ca="1" si="3"/>
        <v>#NAME?</v>
      </c>
      <c r="D83" s="12" t="s">
        <v>445</v>
      </c>
      <c r="E83" s="12" t="s">
        <v>446</v>
      </c>
      <c r="F83" s="12" t="s">
        <v>281</v>
      </c>
    </row>
    <row r="84" spans="1:6" ht="37.200000000000003">
      <c r="A84" s="11" t="s">
        <v>552</v>
      </c>
      <c r="B84" t="e">
        <f t="shared" ca="1" si="2"/>
        <v>#NAME?</v>
      </c>
      <c r="C84" s="3" t="e">
        <f t="shared" ca="1" si="3"/>
        <v>#NAME?</v>
      </c>
      <c r="D84" s="12" t="s">
        <v>459</v>
      </c>
      <c r="E84" s="12" t="s">
        <v>460</v>
      </c>
      <c r="F84" s="12" t="s">
        <v>461</v>
      </c>
    </row>
    <row r="85" spans="1:6" ht="37.200000000000003">
      <c r="A85" s="11" t="s">
        <v>552</v>
      </c>
      <c r="B85" t="e">
        <f t="shared" ca="1" si="2"/>
        <v>#NAME?</v>
      </c>
      <c r="C85" s="3" t="e">
        <f t="shared" ca="1" si="3"/>
        <v>#NAME?</v>
      </c>
      <c r="D85" s="12" t="s">
        <v>533</v>
      </c>
      <c r="E85" s="12" t="s">
        <v>407</v>
      </c>
      <c r="F85" s="12" t="s">
        <v>408</v>
      </c>
    </row>
    <row r="86" spans="1:6" ht="37.200000000000003">
      <c r="A86" s="11" t="s">
        <v>552</v>
      </c>
      <c r="B86" t="e">
        <f t="shared" ca="1" si="2"/>
        <v>#NAME?</v>
      </c>
      <c r="C86" s="3" t="e">
        <f t="shared" ca="1" si="3"/>
        <v>#NAME?</v>
      </c>
      <c r="D86" s="12" t="s">
        <v>535</v>
      </c>
      <c r="E86" s="12" t="s">
        <v>536</v>
      </c>
      <c r="F86" s="12" t="s">
        <v>555</v>
      </c>
    </row>
    <row r="87" spans="1:6" ht="37.200000000000003">
      <c r="A87" s="11" t="s">
        <v>552</v>
      </c>
      <c r="B87" t="e">
        <f t="shared" ca="1" si="2"/>
        <v>#NAME?</v>
      </c>
      <c r="C87" s="3" t="e">
        <f t="shared" ca="1" si="3"/>
        <v>#NAME?</v>
      </c>
      <c r="D87" s="12" t="s">
        <v>149</v>
      </c>
      <c r="E87" s="12" t="s">
        <v>150</v>
      </c>
      <c r="F87" s="12" t="s">
        <v>151</v>
      </c>
    </row>
    <row r="88" spans="1:6" ht="37.200000000000003">
      <c r="A88" s="11" t="s">
        <v>552</v>
      </c>
      <c r="B88" t="e">
        <f t="shared" ca="1" si="2"/>
        <v>#NAME?</v>
      </c>
      <c r="C88" s="3" t="e">
        <f t="shared" ca="1" si="3"/>
        <v>#NAME?</v>
      </c>
      <c r="D88" s="12" t="s">
        <v>179</v>
      </c>
      <c r="E88" s="12" t="s">
        <v>180</v>
      </c>
      <c r="F88" s="12" t="s">
        <v>181</v>
      </c>
    </row>
    <row r="89" spans="1:6" ht="37.200000000000003">
      <c r="A89" s="11" t="s">
        <v>552</v>
      </c>
      <c r="B89" t="e">
        <f t="shared" ca="1" si="2"/>
        <v>#NAME?</v>
      </c>
      <c r="C89" s="3" t="e">
        <f t="shared" ca="1" si="3"/>
        <v>#NAME?</v>
      </c>
      <c r="D89" s="12" t="s">
        <v>421</v>
      </c>
      <c r="E89" s="12" t="s">
        <v>422</v>
      </c>
      <c r="F89" s="12" t="s">
        <v>423</v>
      </c>
    </row>
    <row r="90" spans="1:6" ht="37.200000000000003">
      <c r="A90" s="11" t="s">
        <v>552</v>
      </c>
      <c r="B90" t="e">
        <f t="shared" ca="1" si="2"/>
        <v>#NAME?</v>
      </c>
      <c r="C90" s="3" t="e">
        <f t="shared" ca="1" si="3"/>
        <v>#NAME?</v>
      </c>
      <c r="D90" s="12" t="s">
        <v>66</v>
      </c>
      <c r="E90" s="12" t="s">
        <v>67</v>
      </c>
      <c r="F90" s="12" t="s">
        <v>471</v>
      </c>
    </row>
    <row r="91" spans="1:6" ht="37.200000000000003">
      <c r="A91" s="11" t="s">
        <v>552</v>
      </c>
      <c r="B91" t="e">
        <f t="shared" ca="1" si="2"/>
        <v>#NAME?</v>
      </c>
      <c r="C91" s="3" t="e">
        <f t="shared" ca="1" si="3"/>
        <v>#NAME?</v>
      </c>
      <c r="D91" s="12" t="s">
        <v>182</v>
      </c>
      <c r="E91" s="12" t="s">
        <v>183</v>
      </c>
      <c r="F91" s="12" t="s">
        <v>475</v>
      </c>
    </row>
    <row r="92" spans="1:6" ht="37.200000000000003">
      <c r="A92" s="11" t="s">
        <v>552</v>
      </c>
      <c r="B92" t="e">
        <f t="shared" ca="1" si="2"/>
        <v>#NAME?</v>
      </c>
      <c r="C92" s="3" t="e">
        <f t="shared" ca="1" si="3"/>
        <v>#NAME?</v>
      </c>
      <c r="D92" s="12" t="s">
        <v>279</v>
      </c>
      <c r="E92" s="12" t="s">
        <v>280</v>
      </c>
      <c r="F92" s="12" t="s">
        <v>281</v>
      </c>
    </row>
    <row r="93" spans="1:6" ht="37.200000000000003">
      <c r="A93" s="11" t="s">
        <v>552</v>
      </c>
      <c r="B93" t="e">
        <f t="shared" ca="1" si="2"/>
        <v>#NAME?</v>
      </c>
      <c r="C93" s="3" t="e">
        <f t="shared" ca="1" si="3"/>
        <v>#NAME?</v>
      </c>
      <c r="D93" s="12" t="s">
        <v>288</v>
      </c>
      <c r="E93" s="12" t="s">
        <v>289</v>
      </c>
      <c r="F93" s="12" t="s">
        <v>281</v>
      </c>
    </row>
    <row r="94" spans="1:6" ht="37.200000000000003">
      <c r="A94" s="11" t="s">
        <v>552</v>
      </c>
      <c r="B94" t="e">
        <f t="shared" ca="1" si="2"/>
        <v>#NAME?</v>
      </c>
      <c r="C94" s="3" t="e">
        <f t="shared" ca="1" si="3"/>
        <v>#NAME?</v>
      </c>
      <c r="D94" s="12" t="s">
        <v>300</v>
      </c>
      <c r="E94" s="12" t="s">
        <v>301</v>
      </c>
      <c r="F94" s="12" t="s">
        <v>281</v>
      </c>
    </row>
    <row r="95" spans="1:6" ht="37.200000000000003">
      <c r="A95" s="11" t="s">
        <v>552</v>
      </c>
      <c r="B95" t="e">
        <f t="shared" ca="1" si="2"/>
        <v>#NAME?</v>
      </c>
      <c r="C95" s="3" t="e">
        <f t="shared" ca="1" si="3"/>
        <v>#NAME?</v>
      </c>
      <c r="D95" s="12" t="s">
        <v>71</v>
      </c>
      <c r="E95" s="12" t="s">
        <v>72</v>
      </c>
      <c r="F95" s="12" t="s">
        <v>73</v>
      </c>
    </row>
    <row r="96" spans="1:6" ht="37.200000000000003">
      <c r="A96" s="11" t="s">
        <v>552</v>
      </c>
      <c r="B96" t="e">
        <f t="shared" ca="1" si="2"/>
        <v>#NAME?</v>
      </c>
      <c r="C96" s="3" t="e">
        <f t="shared" ca="1" si="3"/>
        <v>#NAME?</v>
      </c>
      <c r="D96" s="12" t="s">
        <v>66</v>
      </c>
      <c r="E96" s="12" t="s">
        <v>67</v>
      </c>
      <c r="F96" s="12" t="s">
        <v>44</v>
      </c>
    </row>
    <row r="97" spans="1:6" ht="37.200000000000003">
      <c r="A97" s="11" t="s">
        <v>552</v>
      </c>
      <c r="B97" t="e">
        <f t="shared" ca="1" si="2"/>
        <v>#NAME?</v>
      </c>
      <c r="C97" s="3" t="e">
        <f t="shared" ca="1" si="3"/>
        <v>#NAME?</v>
      </c>
      <c r="D97" s="12" t="s">
        <v>182</v>
      </c>
      <c r="E97" s="12" t="s">
        <v>183</v>
      </c>
      <c r="F97" s="12" t="s">
        <v>184</v>
      </c>
    </row>
    <row r="98" spans="1:6" ht="37.200000000000003">
      <c r="A98" s="11" t="s">
        <v>552</v>
      </c>
      <c r="B98" t="e">
        <f t="shared" ca="1" si="2"/>
        <v>#NAME?</v>
      </c>
      <c r="C98" s="3" t="e">
        <f t="shared" ca="1" si="3"/>
        <v>#NAME?</v>
      </c>
      <c r="D98" s="12" t="s">
        <v>533</v>
      </c>
      <c r="E98" s="12" t="s">
        <v>407</v>
      </c>
      <c r="F98" s="12" t="s">
        <v>408</v>
      </c>
    </row>
    <row r="99" spans="1:6" ht="37.200000000000003">
      <c r="A99" s="11" t="s">
        <v>552</v>
      </c>
      <c r="B99" t="e">
        <f t="shared" ca="1" si="2"/>
        <v>#NAME?</v>
      </c>
      <c r="C99" s="3" t="e">
        <f t="shared" ca="1" si="3"/>
        <v>#NAME?</v>
      </c>
      <c r="D99" s="12" t="s">
        <v>392</v>
      </c>
      <c r="E99" s="12" t="s">
        <v>534</v>
      </c>
      <c r="F99" s="12" t="s">
        <v>554</v>
      </c>
    </row>
    <row r="100" spans="1:6" ht="37.200000000000003">
      <c r="A100" s="11" t="s">
        <v>552</v>
      </c>
      <c r="B100" t="e">
        <f t="shared" ca="1" si="2"/>
        <v>#NAME?</v>
      </c>
      <c r="C100" s="3" t="e">
        <f t="shared" ca="1" si="3"/>
        <v>#NAME?</v>
      </c>
      <c r="D100" s="12" t="s">
        <v>535</v>
      </c>
      <c r="E100" s="12" t="s">
        <v>536</v>
      </c>
      <c r="F100" s="12" t="s">
        <v>555</v>
      </c>
    </row>
    <row r="101" spans="1:6" ht="37.200000000000003">
      <c r="A101" s="11" t="s">
        <v>552</v>
      </c>
      <c r="B101" t="e">
        <f t="shared" ca="1" si="2"/>
        <v>#NAME?</v>
      </c>
      <c r="C101" s="3" t="e">
        <f t="shared" ca="1" si="3"/>
        <v>#NAME?</v>
      </c>
      <c r="D101" s="12" t="s">
        <v>113</v>
      </c>
      <c r="E101" s="12" t="s">
        <v>114</v>
      </c>
      <c r="F101" s="12" t="s">
        <v>115</v>
      </c>
    </row>
    <row r="102" spans="1:6" ht="37.200000000000003">
      <c r="A102" s="11" t="s">
        <v>552</v>
      </c>
      <c r="B102" t="e">
        <f t="shared" ca="1" si="2"/>
        <v>#NAME?</v>
      </c>
      <c r="C102" s="3" t="e">
        <f t="shared" ca="1" si="3"/>
        <v>#NAME?</v>
      </c>
      <c r="D102" s="12" t="s">
        <v>345</v>
      </c>
      <c r="E102" s="12" t="s">
        <v>346</v>
      </c>
      <c r="F102" s="12" t="s">
        <v>347</v>
      </c>
    </row>
    <row r="103" spans="1:6" ht="37.200000000000003">
      <c r="A103" s="11" t="s">
        <v>552</v>
      </c>
      <c r="B103" t="e">
        <f t="shared" ca="1" si="2"/>
        <v>#NAME?</v>
      </c>
      <c r="C103" s="3" t="e">
        <f t="shared" ca="1" si="3"/>
        <v>#NAME?</v>
      </c>
      <c r="D103" s="12" t="s">
        <v>149</v>
      </c>
      <c r="E103" s="12" t="s">
        <v>150</v>
      </c>
      <c r="F103" s="12" t="s">
        <v>151</v>
      </c>
    </row>
    <row r="104" spans="1:6" ht="37.200000000000003">
      <c r="A104" s="11" t="s">
        <v>552</v>
      </c>
      <c r="B104" t="e">
        <f t="shared" ca="1" si="2"/>
        <v>#NAME?</v>
      </c>
      <c r="C104" s="3" t="e">
        <f t="shared" ca="1" si="3"/>
        <v>#NAME?</v>
      </c>
      <c r="D104" s="12" t="s">
        <v>179</v>
      </c>
      <c r="E104" s="12" t="s">
        <v>180</v>
      </c>
      <c r="F104" s="12" t="s">
        <v>181</v>
      </c>
    </row>
    <row r="105" spans="1:6" ht="37.200000000000003">
      <c r="A105" s="11" t="s">
        <v>552</v>
      </c>
      <c r="B105" t="e">
        <f t="shared" ca="1" si="2"/>
        <v>#NAME?</v>
      </c>
      <c r="C105" s="3" t="e">
        <f t="shared" ca="1" si="3"/>
        <v>#NAME?</v>
      </c>
      <c r="D105" s="12" t="s">
        <v>259</v>
      </c>
      <c r="E105" s="12" t="s">
        <v>260</v>
      </c>
      <c r="F105" s="12" t="s">
        <v>261</v>
      </c>
    </row>
    <row r="106" spans="1:6" ht="37.200000000000003">
      <c r="A106" s="11" t="s">
        <v>552</v>
      </c>
      <c r="B106" t="e">
        <f t="shared" ca="1" si="2"/>
        <v>#NAME?</v>
      </c>
      <c r="C106" s="3" t="e">
        <f t="shared" ca="1" si="3"/>
        <v>#NAME?</v>
      </c>
      <c r="D106" s="12" t="s">
        <v>262</v>
      </c>
      <c r="E106" s="12" t="s">
        <v>263</v>
      </c>
      <c r="F106" s="12" t="s">
        <v>264</v>
      </c>
    </row>
    <row r="107" spans="1:6" ht="37.200000000000003">
      <c r="A107" s="11" t="s">
        <v>552</v>
      </c>
      <c r="B107" t="e">
        <f t="shared" ca="1" si="2"/>
        <v>#NAME?</v>
      </c>
      <c r="C107" s="3" t="e">
        <f t="shared" ca="1" si="3"/>
        <v>#NAME?</v>
      </c>
      <c r="D107" s="12" t="s">
        <v>265</v>
      </c>
      <c r="E107" s="12" t="s">
        <v>266</v>
      </c>
      <c r="F107" s="12" t="s">
        <v>264</v>
      </c>
    </row>
    <row r="108" spans="1:6" ht="37.200000000000003">
      <c r="A108" s="11" t="s">
        <v>552</v>
      </c>
      <c r="B108" t="e">
        <f t="shared" ca="1" si="2"/>
        <v>#NAME?</v>
      </c>
      <c r="C108" s="3" t="e">
        <f t="shared" ca="1" si="3"/>
        <v>#NAME?</v>
      </c>
      <c r="D108" s="12" t="s">
        <v>267</v>
      </c>
      <c r="E108" s="12" t="s">
        <v>268</v>
      </c>
      <c r="F108" s="12" t="s">
        <v>269</v>
      </c>
    </row>
    <row r="109" spans="1:6" ht="37.200000000000003">
      <c r="A109" s="11" t="s">
        <v>552</v>
      </c>
      <c r="B109" t="e">
        <f t="shared" ca="1" si="2"/>
        <v>#NAME?</v>
      </c>
      <c r="C109" s="3" t="e">
        <f t="shared" ca="1" si="3"/>
        <v>#NAME?</v>
      </c>
      <c r="D109" s="12" t="s">
        <v>270</v>
      </c>
      <c r="E109" s="12" t="s">
        <v>271</v>
      </c>
      <c r="F109" s="12" t="s">
        <v>272</v>
      </c>
    </row>
    <row r="110" spans="1:6" ht="37.200000000000003">
      <c r="A110" s="11" t="s">
        <v>552</v>
      </c>
      <c r="B110" t="e">
        <f t="shared" ca="1" si="2"/>
        <v>#NAME?</v>
      </c>
      <c r="C110" s="3" t="e">
        <f t="shared" ca="1" si="3"/>
        <v>#NAME?</v>
      </c>
      <c r="D110" s="12" t="s">
        <v>273</v>
      </c>
      <c r="E110" s="12" t="s">
        <v>274</v>
      </c>
      <c r="F110" s="12" t="s">
        <v>275</v>
      </c>
    </row>
    <row r="111" spans="1:6" ht="37.200000000000003">
      <c r="A111" s="11" t="s">
        <v>552</v>
      </c>
      <c r="B111" t="e">
        <f t="shared" ca="1" si="2"/>
        <v>#NAME?</v>
      </c>
      <c r="C111" s="3" t="e">
        <f t="shared" ca="1" si="3"/>
        <v>#NAME?</v>
      </c>
      <c r="D111" s="12" t="s">
        <v>304</v>
      </c>
      <c r="E111" s="12" t="s">
        <v>305</v>
      </c>
      <c r="F111" s="12" t="s">
        <v>306</v>
      </c>
    </row>
    <row r="112" spans="1:6" ht="37.200000000000003">
      <c r="A112" s="11" t="s">
        <v>552</v>
      </c>
      <c r="B112" t="e">
        <f t="shared" ca="1" si="2"/>
        <v>#NAME?</v>
      </c>
      <c r="C112" s="3" t="e">
        <f t="shared" ca="1" si="3"/>
        <v>#NAME?</v>
      </c>
      <c r="D112" s="12" t="s">
        <v>273</v>
      </c>
      <c r="E112" s="12" t="s">
        <v>274</v>
      </c>
      <c r="F112" s="12" t="s">
        <v>275</v>
      </c>
    </row>
    <row r="113" spans="1:6" ht="37.200000000000003">
      <c r="A113" s="11" t="s">
        <v>552</v>
      </c>
      <c r="B113" t="e">
        <f t="shared" ca="1" si="2"/>
        <v>#NAME?</v>
      </c>
      <c r="C113" s="3" t="e">
        <f t="shared" ca="1" si="3"/>
        <v>#NAME?</v>
      </c>
      <c r="D113" s="12" t="s">
        <v>421</v>
      </c>
      <c r="E113" s="12" t="s">
        <v>422</v>
      </c>
      <c r="F113" s="12" t="s">
        <v>423</v>
      </c>
    </row>
    <row r="114" spans="1:6" ht="37.200000000000003">
      <c r="A114" s="11" t="s">
        <v>552</v>
      </c>
      <c r="B114" t="e">
        <f t="shared" ca="1" si="2"/>
        <v>#NAME?</v>
      </c>
      <c r="C114" s="3" t="e">
        <f t="shared" ca="1" si="3"/>
        <v>#NAME?</v>
      </c>
      <c r="D114" s="23" t="s">
        <v>412</v>
      </c>
      <c r="E114" s="23" t="s">
        <v>413</v>
      </c>
      <c r="F114" s="23" t="s">
        <v>414</v>
      </c>
    </row>
    <row r="115" spans="1:6" ht="37.200000000000003">
      <c r="A115" s="11" t="s">
        <v>552</v>
      </c>
      <c r="B115" t="e">
        <f t="shared" ca="1" si="2"/>
        <v>#NAME?</v>
      </c>
      <c r="C115" s="3" t="e">
        <f t="shared" ca="1" si="3"/>
        <v>#NAME?</v>
      </c>
      <c r="D115" s="23" t="s">
        <v>229</v>
      </c>
      <c r="E115" s="23" t="s">
        <v>230</v>
      </c>
      <c r="F115" s="23" t="s">
        <v>231</v>
      </c>
    </row>
    <row r="116" spans="1:6" ht="37.200000000000003">
      <c r="A116" s="11" t="s">
        <v>552</v>
      </c>
      <c r="B116" t="e">
        <f t="shared" ca="1" si="2"/>
        <v>#NAME?</v>
      </c>
      <c r="C116" s="3" t="e">
        <f t="shared" ca="1" si="3"/>
        <v>#NAME?</v>
      </c>
      <c r="D116" s="23" t="s">
        <v>456</v>
      </c>
      <c r="E116" s="23" t="s">
        <v>457</v>
      </c>
      <c r="F116" s="23" t="s">
        <v>458</v>
      </c>
    </row>
    <row r="117" spans="1:6" ht="37.200000000000003">
      <c r="A117" s="11" t="s">
        <v>552</v>
      </c>
      <c r="B117" t="e">
        <f t="shared" ca="1" si="2"/>
        <v>#NAME?</v>
      </c>
      <c r="C117" s="3" t="e">
        <f t="shared" ca="1" si="3"/>
        <v>#NAME?</v>
      </c>
      <c r="D117" s="23" t="s">
        <v>328</v>
      </c>
      <c r="E117" s="23" t="s">
        <v>329</v>
      </c>
      <c r="F117" s="23" t="s">
        <v>327</v>
      </c>
    </row>
    <row r="118" spans="1:6" ht="37.200000000000003">
      <c r="A118" s="11" t="s">
        <v>552</v>
      </c>
      <c r="B118" t="e">
        <f t="shared" ca="1" si="2"/>
        <v>#NAME?</v>
      </c>
      <c r="C118" s="3" t="e">
        <f t="shared" ca="1" si="3"/>
        <v>#NAME?</v>
      </c>
      <c r="D118" s="23" t="s">
        <v>341</v>
      </c>
      <c r="E118" s="23" t="s">
        <v>342</v>
      </c>
      <c r="F118" s="23" t="s">
        <v>327</v>
      </c>
    </row>
    <row r="119" spans="1:6" ht="37.200000000000003">
      <c r="A119" s="11" t="s">
        <v>552</v>
      </c>
      <c r="B119" t="e">
        <f t="shared" ca="1" si="2"/>
        <v>#NAME?</v>
      </c>
      <c r="C119" s="3" t="e">
        <f t="shared" ca="1" si="3"/>
        <v>#NAME?</v>
      </c>
      <c r="D119" s="23" t="s">
        <v>356</v>
      </c>
      <c r="E119" s="23" t="s">
        <v>357</v>
      </c>
      <c r="F119" s="23" t="s">
        <v>327</v>
      </c>
    </row>
    <row r="120" spans="1:6" ht="37.200000000000003">
      <c r="A120" s="11" t="s">
        <v>552</v>
      </c>
      <c r="B120" t="e">
        <f t="shared" ca="1" si="2"/>
        <v>#NAME?</v>
      </c>
      <c r="C120" s="3" t="e">
        <f t="shared" ca="1" si="3"/>
        <v>#NAME?</v>
      </c>
      <c r="D120" s="23" t="s">
        <v>256</v>
      </c>
      <c r="E120" s="23" t="s">
        <v>257</v>
      </c>
      <c r="F120" s="23" t="s">
        <v>258</v>
      </c>
    </row>
    <row r="121" spans="1:6" ht="37.200000000000003">
      <c r="A121" s="11" t="s">
        <v>552</v>
      </c>
      <c r="B121" t="e">
        <f t="shared" ca="1" si="2"/>
        <v>#NAME?</v>
      </c>
      <c r="C121" s="3" t="e">
        <f t="shared" ca="1" si="3"/>
        <v>#NAME?</v>
      </c>
      <c r="D121" s="23" t="s">
        <v>397</v>
      </c>
      <c r="E121" s="23" t="s">
        <v>398</v>
      </c>
      <c r="F121" s="23" t="s">
        <v>399</v>
      </c>
    </row>
    <row r="122" spans="1:6" ht="37.200000000000003">
      <c r="A122" s="11" t="s">
        <v>552</v>
      </c>
      <c r="B122" t="e">
        <f t="shared" ca="1" si="2"/>
        <v>#NAME?</v>
      </c>
      <c r="C122" s="3" t="e">
        <f t="shared" ca="1" si="3"/>
        <v>#NAME?</v>
      </c>
      <c r="D122" s="23" t="s">
        <v>447</v>
      </c>
      <c r="E122" s="23" t="s">
        <v>448</v>
      </c>
      <c r="F122" s="23" t="s">
        <v>449</v>
      </c>
    </row>
    <row r="123" spans="1:6" ht="37.200000000000003">
      <c r="A123" s="11" t="s">
        <v>552</v>
      </c>
      <c r="B123" t="e">
        <f t="shared" ca="1" si="2"/>
        <v>#NAME?</v>
      </c>
      <c r="C123" s="3" t="e">
        <f t="shared" ca="1" si="3"/>
        <v>#NAME?</v>
      </c>
      <c r="D123" s="23" t="s">
        <v>217</v>
      </c>
      <c r="E123" s="23" t="s">
        <v>218</v>
      </c>
      <c r="F123" s="23" t="s">
        <v>219</v>
      </c>
    </row>
    <row r="124" spans="1:6" ht="37.200000000000003">
      <c r="A124" s="11" t="s">
        <v>552</v>
      </c>
      <c r="B124" t="e">
        <f t="shared" ca="1" si="2"/>
        <v>#NAME?</v>
      </c>
      <c r="C124" s="3" t="e">
        <f t="shared" ca="1" si="3"/>
        <v>#NAME?</v>
      </c>
      <c r="D124" s="23" t="s">
        <v>202</v>
      </c>
      <c r="E124" s="23" t="s">
        <v>203</v>
      </c>
      <c r="F124" s="23" t="s">
        <v>204</v>
      </c>
    </row>
    <row r="125" spans="1:6" ht="37.200000000000003">
      <c r="A125" s="11" t="s">
        <v>552</v>
      </c>
      <c r="B125" t="e">
        <f t="shared" ca="1" si="2"/>
        <v>#NAME?</v>
      </c>
      <c r="C125" s="3" t="e">
        <f t="shared" ca="1" si="3"/>
        <v>#NAME?</v>
      </c>
      <c r="D125" s="23" t="s">
        <v>122</v>
      </c>
      <c r="E125" s="23" t="s">
        <v>123</v>
      </c>
      <c r="F125" s="23" t="s">
        <v>124</v>
      </c>
    </row>
    <row r="126" spans="1:6" ht="37.200000000000003">
      <c r="A126" s="11" t="s">
        <v>552</v>
      </c>
      <c r="B126" t="e">
        <f t="shared" ca="1" si="2"/>
        <v>#NAME?</v>
      </c>
      <c r="C126" s="3" t="e">
        <f t="shared" ca="1" si="3"/>
        <v>#NAME?</v>
      </c>
      <c r="D126" s="23" t="s">
        <v>332</v>
      </c>
      <c r="E126" s="23" t="s">
        <v>333</v>
      </c>
      <c r="F126" s="23" t="s">
        <v>334</v>
      </c>
    </row>
    <row r="127" spans="1:6" ht="37.200000000000003">
      <c r="A127" s="11" t="s">
        <v>552</v>
      </c>
      <c r="B127" t="e">
        <f t="shared" ca="1" si="2"/>
        <v>#NAME?</v>
      </c>
      <c r="C127" s="3" t="e">
        <f t="shared" ca="1" si="3"/>
        <v>#NAME?</v>
      </c>
      <c r="D127" s="23" t="s">
        <v>232</v>
      </c>
      <c r="E127" s="23" t="s">
        <v>233</v>
      </c>
      <c r="F127" s="23" t="s">
        <v>234</v>
      </c>
    </row>
    <row r="128" spans="1:6" ht="37.200000000000003">
      <c r="A128" s="11" t="s">
        <v>552</v>
      </c>
      <c r="B128" t="e">
        <f t="shared" ca="1" si="2"/>
        <v>#NAME?</v>
      </c>
      <c r="C128" s="3" t="e">
        <f t="shared" ca="1" si="3"/>
        <v>#NAME?</v>
      </c>
      <c r="D128" s="23" t="s">
        <v>208</v>
      </c>
      <c r="E128" s="23" t="s">
        <v>209</v>
      </c>
      <c r="F128" s="23" t="s">
        <v>210</v>
      </c>
    </row>
    <row r="129" spans="1:6" ht="37.200000000000003">
      <c r="A129" s="11" t="s">
        <v>552</v>
      </c>
      <c r="B129" t="e">
        <f t="shared" ca="1" si="2"/>
        <v>#NAME?</v>
      </c>
      <c r="C129" s="3" t="e">
        <f t="shared" ca="1" si="3"/>
        <v>#NAME?</v>
      </c>
      <c r="D129" s="23" t="s">
        <v>325</v>
      </c>
      <c r="E129" s="23" t="s">
        <v>326</v>
      </c>
      <c r="F129" s="23" t="s">
        <v>327</v>
      </c>
    </row>
    <row r="130" spans="1:6" ht="37.200000000000003">
      <c r="A130" s="11" t="s">
        <v>552</v>
      </c>
      <c r="B130" t="e">
        <f t="shared" ca="1" si="2"/>
        <v>#NAME?</v>
      </c>
      <c r="C130" s="3" t="e">
        <f t="shared" ca="1" si="3"/>
        <v>#NAME?</v>
      </c>
      <c r="D130" s="23" t="s">
        <v>354</v>
      </c>
      <c r="E130" s="23" t="s">
        <v>355</v>
      </c>
      <c r="F130" s="23" t="s">
        <v>327</v>
      </c>
    </row>
    <row r="131" spans="1:6" ht="37.200000000000003">
      <c r="A131" s="11" t="s">
        <v>552</v>
      </c>
      <c r="B131" t="e">
        <f t="shared" ca="1" si="2"/>
        <v>#NAME?</v>
      </c>
      <c r="C131" s="3" t="e">
        <f t="shared" ca="1" si="3"/>
        <v>#NAME?</v>
      </c>
      <c r="D131" s="23" t="s">
        <v>125</v>
      </c>
      <c r="E131" s="23" t="s">
        <v>126</v>
      </c>
      <c r="F131" s="23" t="s">
        <v>127</v>
      </c>
    </row>
    <row r="132" spans="1:6" ht="37.200000000000003">
      <c r="A132" s="11" t="s">
        <v>552</v>
      </c>
      <c r="B132" t="e">
        <f t="shared" ca="1" si="2"/>
        <v>#NAME?</v>
      </c>
      <c r="C132" s="3" t="e">
        <f t="shared" ca="1" si="3"/>
        <v>#NAME?</v>
      </c>
      <c r="D132" s="23" t="s">
        <v>205</v>
      </c>
      <c r="E132" s="23" t="s">
        <v>206</v>
      </c>
      <c r="F132" s="23" t="s">
        <v>207</v>
      </c>
    </row>
    <row r="133" spans="1:6" ht="37.200000000000003">
      <c r="A133" s="11" t="s">
        <v>552</v>
      </c>
      <c r="B133" t="e">
        <f t="shared" ca="1" si="2"/>
        <v>#NAME?</v>
      </c>
      <c r="C133" s="3" t="e">
        <f t="shared" ca="1" si="3"/>
        <v>#NAME?</v>
      </c>
      <c r="D133" s="23" t="s">
        <v>339</v>
      </c>
      <c r="E133" s="23" t="s">
        <v>340</v>
      </c>
      <c r="F133" s="23" t="s">
        <v>334</v>
      </c>
    </row>
    <row r="134" spans="1:6" ht="37.200000000000003">
      <c r="A134" s="11" t="s">
        <v>552</v>
      </c>
      <c r="B134" t="e">
        <f t="shared" ca="1" si="2"/>
        <v>#NAME?</v>
      </c>
      <c r="C134" s="3" t="e">
        <f t="shared" ca="1" si="3"/>
        <v>#NAME?</v>
      </c>
      <c r="D134" s="23" t="s">
        <v>211</v>
      </c>
      <c r="E134" s="23" t="s">
        <v>212</v>
      </c>
      <c r="F134" s="23" t="s">
        <v>213</v>
      </c>
    </row>
    <row r="135" spans="1:6" ht="37.200000000000003">
      <c r="A135" s="11" t="s">
        <v>552</v>
      </c>
      <c r="B135" t="e">
        <f t="shared" ref="B135:B198" ca="1" si="4">_ean13(A135)</f>
        <v>#NAME?</v>
      </c>
      <c r="C135" s="3" t="e">
        <f t="shared" ref="C135:C198" ca="1" si="5">B135</f>
        <v>#NAME?</v>
      </c>
      <c r="D135" s="23" t="s">
        <v>531</v>
      </c>
      <c r="E135" s="23" t="s">
        <v>212</v>
      </c>
      <c r="F135" s="23" t="s">
        <v>213</v>
      </c>
    </row>
    <row r="136" spans="1:6" ht="37.200000000000003">
      <c r="A136" s="11" t="s">
        <v>552</v>
      </c>
      <c r="B136" t="e">
        <f t="shared" ca="1" si="4"/>
        <v>#NAME?</v>
      </c>
      <c r="C136" s="3" t="e">
        <f t="shared" ca="1" si="5"/>
        <v>#NAME?</v>
      </c>
      <c r="D136" s="23" t="s">
        <v>116</v>
      </c>
      <c r="E136" s="23" t="s">
        <v>117</v>
      </c>
      <c r="F136" s="23" t="s">
        <v>118</v>
      </c>
    </row>
    <row r="137" spans="1:6" ht="37.200000000000003">
      <c r="A137" s="11" t="s">
        <v>552</v>
      </c>
      <c r="B137" t="e">
        <f t="shared" ca="1" si="4"/>
        <v>#NAME?</v>
      </c>
      <c r="C137" s="3" t="e">
        <f t="shared" ca="1" si="5"/>
        <v>#NAME?</v>
      </c>
      <c r="D137" s="23" t="s">
        <v>199</v>
      </c>
      <c r="E137" s="23" t="s">
        <v>200</v>
      </c>
      <c r="F137" s="23" t="s">
        <v>201</v>
      </c>
    </row>
    <row r="138" spans="1:6" ht="37.200000000000003">
      <c r="A138" s="11" t="s">
        <v>552</v>
      </c>
      <c r="B138" t="e">
        <f t="shared" ca="1" si="4"/>
        <v>#NAME?</v>
      </c>
      <c r="C138" s="3" t="e">
        <f t="shared" ca="1" si="5"/>
        <v>#NAME?</v>
      </c>
      <c r="D138" s="23" t="s">
        <v>363</v>
      </c>
      <c r="E138" s="23" t="s">
        <v>364</v>
      </c>
      <c r="F138" s="23" t="s">
        <v>365</v>
      </c>
    </row>
    <row r="139" spans="1:6" ht="37.200000000000003">
      <c r="A139" s="11" t="s">
        <v>552</v>
      </c>
      <c r="B139" t="e">
        <f t="shared" ca="1" si="4"/>
        <v>#NAME?</v>
      </c>
      <c r="C139" s="3" t="e">
        <f t="shared" ca="1" si="5"/>
        <v>#NAME?</v>
      </c>
      <c r="D139" s="23" t="s">
        <v>134</v>
      </c>
      <c r="E139" s="23" t="s">
        <v>135</v>
      </c>
      <c r="F139" s="41" t="s">
        <v>136</v>
      </c>
    </row>
    <row r="140" spans="1:6" ht="37.200000000000003">
      <c r="A140" s="11" t="s">
        <v>552</v>
      </c>
      <c r="B140" t="e">
        <f t="shared" ca="1" si="4"/>
        <v>#NAME?</v>
      </c>
      <c r="C140" s="3" t="e">
        <f t="shared" ca="1" si="5"/>
        <v>#NAME?</v>
      </c>
      <c r="D140" s="23" t="s">
        <v>226</v>
      </c>
      <c r="E140" s="23" t="s">
        <v>227</v>
      </c>
      <c r="F140" s="23" t="s">
        <v>228</v>
      </c>
    </row>
    <row r="141" spans="1:6" ht="37.200000000000003">
      <c r="A141" s="11" t="s">
        <v>552</v>
      </c>
      <c r="B141" t="e">
        <f t="shared" ca="1" si="4"/>
        <v>#NAME?</v>
      </c>
      <c r="C141" s="3" t="e">
        <f t="shared" ca="1" si="5"/>
        <v>#NAME?</v>
      </c>
      <c r="D141" s="23" t="s">
        <v>537</v>
      </c>
      <c r="E141" s="23" t="s">
        <v>538</v>
      </c>
      <c r="F141" s="23" t="s">
        <v>539</v>
      </c>
    </row>
    <row r="142" spans="1:6" ht="37.200000000000003">
      <c r="A142" s="11" t="s">
        <v>552</v>
      </c>
      <c r="B142" t="e">
        <f t="shared" ca="1" si="4"/>
        <v>#NAME?</v>
      </c>
      <c r="C142" s="3" t="e">
        <f t="shared" ca="1" si="5"/>
        <v>#NAME?</v>
      </c>
      <c r="D142" s="23" t="s">
        <v>330</v>
      </c>
      <c r="E142" s="23" t="s">
        <v>331</v>
      </c>
      <c r="F142" s="23" t="s">
        <v>327</v>
      </c>
    </row>
    <row r="143" spans="1:6" ht="37.200000000000003">
      <c r="A143" s="11" t="s">
        <v>552</v>
      </c>
      <c r="B143" t="e">
        <f t="shared" ca="1" si="4"/>
        <v>#NAME?</v>
      </c>
      <c r="C143" s="3" t="e">
        <f t="shared" ca="1" si="5"/>
        <v>#NAME?</v>
      </c>
      <c r="D143" s="23" t="s">
        <v>361</v>
      </c>
      <c r="E143" s="23" t="s">
        <v>362</v>
      </c>
      <c r="F143" s="23" t="s">
        <v>327</v>
      </c>
    </row>
    <row r="144" spans="1:6" ht="37.200000000000003">
      <c r="A144" s="11" t="s">
        <v>552</v>
      </c>
      <c r="B144" t="e">
        <f t="shared" ca="1" si="4"/>
        <v>#NAME?</v>
      </c>
      <c r="C144" s="3" t="e">
        <f t="shared" ca="1" si="5"/>
        <v>#NAME?</v>
      </c>
      <c r="D144" s="23" t="s">
        <v>214</v>
      </c>
      <c r="E144" s="23" t="s">
        <v>215</v>
      </c>
      <c r="F144" s="23" t="s">
        <v>216</v>
      </c>
    </row>
    <row r="145" spans="1:6" ht="37.200000000000003">
      <c r="A145" s="11" t="s">
        <v>552</v>
      </c>
      <c r="B145" t="e">
        <f t="shared" ca="1" si="4"/>
        <v>#NAME?</v>
      </c>
      <c r="C145" s="3" t="e">
        <f t="shared" ca="1" si="5"/>
        <v>#NAME?</v>
      </c>
      <c r="D145" s="23" t="s">
        <v>335</v>
      </c>
      <c r="E145" s="23" t="s">
        <v>336</v>
      </c>
      <c r="F145" s="23" t="s">
        <v>334</v>
      </c>
    </row>
    <row r="146" spans="1:6" ht="37.200000000000003">
      <c r="A146" s="11" t="s">
        <v>552</v>
      </c>
      <c r="B146" t="e">
        <f t="shared" ca="1" si="4"/>
        <v>#NAME?</v>
      </c>
      <c r="C146" s="3" t="e">
        <f t="shared" ca="1" si="5"/>
        <v>#NAME?</v>
      </c>
      <c r="D146" s="23" t="s">
        <v>430</v>
      </c>
      <c r="E146" s="23" t="s">
        <v>431</v>
      </c>
      <c r="F146" s="23" t="s">
        <v>432</v>
      </c>
    </row>
    <row r="147" spans="1:6" ht="37.200000000000003">
      <c r="A147" s="11" t="s">
        <v>552</v>
      </c>
      <c r="B147" t="e">
        <f t="shared" ca="1" si="4"/>
        <v>#NAME?</v>
      </c>
      <c r="C147" s="3" t="e">
        <f t="shared" ca="1" si="5"/>
        <v>#NAME?</v>
      </c>
      <c r="D147" s="23" t="s">
        <v>119</v>
      </c>
      <c r="E147" s="23" t="s">
        <v>120</v>
      </c>
      <c r="F147" s="23" t="s">
        <v>121</v>
      </c>
    </row>
    <row r="148" spans="1:6" ht="37.200000000000003">
      <c r="A148" s="11" t="s">
        <v>552</v>
      </c>
      <c r="B148" t="e">
        <f t="shared" ca="1" si="4"/>
        <v>#NAME?</v>
      </c>
      <c r="C148" s="3" t="e">
        <f t="shared" ca="1" si="5"/>
        <v>#NAME?</v>
      </c>
      <c r="D148" s="23" t="s">
        <v>450</v>
      </c>
      <c r="E148" s="23" t="s">
        <v>451</v>
      </c>
      <c r="F148" s="23" t="s">
        <v>452</v>
      </c>
    </row>
    <row r="149" spans="1:6" ht="37.200000000000003">
      <c r="A149" s="11" t="s">
        <v>552</v>
      </c>
      <c r="B149" t="e">
        <f t="shared" ca="1" si="4"/>
        <v>#NAME?</v>
      </c>
      <c r="C149" s="3" t="e">
        <f t="shared" ca="1" si="5"/>
        <v>#NAME?</v>
      </c>
      <c r="D149" s="23" t="s">
        <v>253</v>
      </c>
      <c r="E149" s="23" t="s">
        <v>254</v>
      </c>
      <c r="F149" s="23" t="s">
        <v>255</v>
      </c>
    </row>
    <row r="150" spans="1:6" ht="37.200000000000003">
      <c r="A150" s="11" t="s">
        <v>552</v>
      </c>
      <c r="B150" t="e">
        <f t="shared" ca="1" si="4"/>
        <v>#NAME?</v>
      </c>
      <c r="C150" s="3" t="e">
        <f t="shared" ca="1" si="5"/>
        <v>#NAME?</v>
      </c>
      <c r="D150" s="23" t="s">
        <v>193</v>
      </c>
      <c r="E150" s="23" t="s">
        <v>194</v>
      </c>
      <c r="F150" s="23" t="s">
        <v>195</v>
      </c>
    </row>
    <row r="151" spans="1:6" ht="37.200000000000003">
      <c r="A151" s="11" t="s">
        <v>552</v>
      </c>
      <c r="B151" t="e">
        <f t="shared" ca="1" si="4"/>
        <v>#NAME?</v>
      </c>
      <c r="C151" s="3" t="e">
        <f t="shared" ca="1" si="5"/>
        <v>#NAME?</v>
      </c>
      <c r="D151" s="23" t="s">
        <v>196</v>
      </c>
      <c r="E151" s="23" t="s">
        <v>197</v>
      </c>
      <c r="F151" s="23" t="s">
        <v>198</v>
      </c>
    </row>
    <row r="152" spans="1:6" ht="37.200000000000003">
      <c r="A152" s="11" t="s">
        <v>552</v>
      </c>
      <c r="B152" t="e">
        <f t="shared" ca="1" si="4"/>
        <v>#NAME?</v>
      </c>
      <c r="C152" s="3" t="e">
        <f t="shared" ca="1" si="5"/>
        <v>#NAME?</v>
      </c>
      <c r="D152" s="23" t="s">
        <v>131</v>
      </c>
      <c r="E152" s="23" t="s">
        <v>132</v>
      </c>
      <c r="F152" s="23" t="s">
        <v>133</v>
      </c>
    </row>
    <row r="153" spans="1:6" ht="37.200000000000003">
      <c r="A153" s="11" t="s">
        <v>552</v>
      </c>
      <c r="B153" t="e">
        <f t="shared" ca="1" si="4"/>
        <v>#NAME?</v>
      </c>
      <c r="C153" s="3" t="e">
        <f t="shared" ca="1" si="5"/>
        <v>#NAME?</v>
      </c>
      <c r="D153" s="23" t="s">
        <v>128</v>
      </c>
      <c r="E153" s="23" t="s">
        <v>129</v>
      </c>
      <c r="F153" s="23" t="s">
        <v>130</v>
      </c>
    </row>
    <row r="154" spans="1:6" ht="37.200000000000003">
      <c r="A154" s="11" t="s">
        <v>552</v>
      </c>
      <c r="B154" t="e">
        <f t="shared" ca="1" si="4"/>
        <v>#NAME?</v>
      </c>
      <c r="C154" s="3" t="e">
        <f t="shared" ca="1" si="5"/>
        <v>#NAME?</v>
      </c>
      <c r="D154" s="23" t="s">
        <v>403</v>
      </c>
      <c r="E154" s="23" t="s">
        <v>404</v>
      </c>
      <c r="F154" s="23" t="s">
        <v>405</v>
      </c>
    </row>
    <row r="155" spans="1:6" ht="37.200000000000003">
      <c r="A155" s="11" t="s">
        <v>552</v>
      </c>
      <c r="B155" t="e">
        <f t="shared" ca="1" si="4"/>
        <v>#NAME?</v>
      </c>
      <c r="C155" s="3" t="e">
        <f t="shared" ca="1" si="5"/>
        <v>#NAME?</v>
      </c>
      <c r="D155" s="23" t="s">
        <v>343</v>
      </c>
      <c r="E155" s="23" t="s">
        <v>344</v>
      </c>
      <c r="F155" s="23" t="s">
        <v>327</v>
      </c>
    </row>
    <row r="156" spans="1:6" ht="37.200000000000003">
      <c r="A156" s="11" t="s">
        <v>552</v>
      </c>
      <c r="B156" t="e">
        <f t="shared" ca="1" si="4"/>
        <v>#NAME?</v>
      </c>
      <c r="C156" s="3" t="e">
        <f t="shared" ca="1" si="5"/>
        <v>#NAME?</v>
      </c>
      <c r="D156" s="23" t="s">
        <v>337</v>
      </c>
      <c r="E156" s="23" t="s">
        <v>338</v>
      </c>
      <c r="F156" s="23" t="s">
        <v>327</v>
      </c>
    </row>
    <row r="157" spans="1:6" ht="37.200000000000003">
      <c r="A157" s="11" t="s">
        <v>552</v>
      </c>
      <c r="B157" t="e">
        <f t="shared" ca="1" si="4"/>
        <v>#NAME?</v>
      </c>
      <c r="C157" s="3" t="e">
        <f t="shared" ca="1" si="5"/>
        <v>#NAME?</v>
      </c>
      <c r="D157" s="7" t="s">
        <v>377</v>
      </c>
      <c r="E157" s="7" t="s">
        <v>378</v>
      </c>
      <c r="F157" s="7" t="s">
        <v>379</v>
      </c>
    </row>
    <row r="158" spans="1:6" ht="37.200000000000003">
      <c r="A158" s="11" t="s">
        <v>552</v>
      </c>
      <c r="B158" t="e">
        <f t="shared" ca="1" si="4"/>
        <v>#NAME?</v>
      </c>
      <c r="C158" s="3" t="e">
        <f t="shared" ca="1" si="5"/>
        <v>#NAME?</v>
      </c>
      <c r="D158" s="7" t="s">
        <v>380</v>
      </c>
      <c r="E158" s="7" t="s">
        <v>381</v>
      </c>
      <c r="F158" s="7" t="s">
        <v>382</v>
      </c>
    </row>
    <row r="159" spans="1:6" ht="37.200000000000003">
      <c r="A159" s="11" t="s">
        <v>552</v>
      </c>
      <c r="B159" t="e">
        <f t="shared" ca="1" si="4"/>
        <v>#NAME?</v>
      </c>
      <c r="C159" s="3" t="e">
        <f t="shared" ca="1" si="5"/>
        <v>#NAME?</v>
      </c>
      <c r="D159" s="7" t="s">
        <v>415</v>
      </c>
      <c r="E159" s="7" t="s">
        <v>416</v>
      </c>
      <c r="F159" s="7" t="s">
        <v>417</v>
      </c>
    </row>
    <row r="160" spans="1:6" ht="37.200000000000003">
      <c r="A160" s="11" t="s">
        <v>552</v>
      </c>
      <c r="B160" t="e">
        <f t="shared" ca="1" si="4"/>
        <v>#NAME?</v>
      </c>
      <c r="C160" s="3" t="e">
        <f t="shared" ca="1" si="5"/>
        <v>#NAME?</v>
      </c>
      <c r="D160" s="7" t="s">
        <v>418</v>
      </c>
      <c r="E160" s="7" t="s">
        <v>419</v>
      </c>
      <c r="F160" s="7" t="s">
        <v>420</v>
      </c>
    </row>
    <row r="161" spans="1:9" ht="37.200000000000003">
      <c r="A161" s="11" t="s">
        <v>552</v>
      </c>
      <c r="B161" t="e">
        <f t="shared" ca="1" si="4"/>
        <v>#NAME?</v>
      </c>
      <c r="C161" s="3" t="e">
        <f t="shared" ca="1" si="5"/>
        <v>#NAME?</v>
      </c>
      <c r="D161" s="28" t="s">
        <v>465</v>
      </c>
      <c r="E161" s="28" t="s">
        <v>466</v>
      </c>
      <c r="F161" s="28" t="s">
        <v>467</v>
      </c>
    </row>
    <row r="162" spans="1:9" ht="37.200000000000003">
      <c r="A162" s="11" t="s">
        <v>552</v>
      </c>
      <c r="B162" t="e">
        <f t="shared" ca="1" si="4"/>
        <v>#NAME?</v>
      </c>
      <c r="C162" s="3" t="e">
        <f t="shared" ca="1" si="5"/>
        <v>#NAME?</v>
      </c>
      <c r="D162" s="28" t="s">
        <v>479</v>
      </c>
      <c r="E162" s="28" t="s">
        <v>480</v>
      </c>
      <c r="F162" s="28" t="s">
        <v>481</v>
      </c>
    </row>
    <row r="163" spans="1:9" ht="37.200000000000003">
      <c r="A163" s="11" t="s">
        <v>552</v>
      </c>
      <c r="B163" t="e">
        <f t="shared" ca="1" si="4"/>
        <v>#NAME?</v>
      </c>
      <c r="C163" s="3" t="e">
        <f t="shared" ca="1" si="5"/>
        <v>#NAME?</v>
      </c>
      <c r="D163" s="28" t="s">
        <v>482</v>
      </c>
      <c r="E163" s="28" t="s">
        <v>483</v>
      </c>
      <c r="F163" s="28" t="s">
        <v>484</v>
      </c>
    </row>
    <row r="164" spans="1:9" ht="37.200000000000003">
      <c r="A164" s="11" t="s">
        <v>552</v>
      </c>
      <c r="B164" t="e">
        <f t="shared" ca="1" si="4"/>
        <v>#NAME?</v>
      </c>
      <c r="C164" s="3" t="e">
        <f t="shared" ca="1" si="5"/>
        <v>#NAME?</v>
      </c>
      <c r="D164" s="28" t="s">
        <v>485</v>
      </c>
      <c r="E164" s="28" t="s">
        <v>486</v>
      </c>
      <c r="F164" s="28" t="s">
        <v>487</v>
      </c>
    </row>
    <row r="165" spans="1:9" ht="37.200000000000003">
      <c r="A165" s="11" t="s">
        <v>552</v>
      </c>
      <c r="B165" t="e">
        <f t="shared" ca="1" si="4"/>
        <v>#NAME?</v>
      </c>
      <c r="C165" s="3" t="e">
        <f t="shared" ca="1" si="5"/>
        <v>#NAME?</v>
      </c>
      <c r="D165" s="28" t="s">
        <v>488</v>
      </c>
      <c r="E165" s="28" t="s">
        <v>489</v>
      </c>
      <c r="F165" s="28" t="s">
        <v>490</v>
      </c>
    </row>
    <row r="166" spans="1:9" ht="37.200000000000003">
      <c r="A166" s="11" t="s">
        <v>552</v>
      </c>
      <c r="B166" t="e">
        <f t="shared" ca="1" si="4"/>
        <v>#NAME?</v>
      </c>
      <c r="C166" s="3" t="e">
        <f t="shared" ca="1" si="5"/>
        <v>#NAME?</v>
      </c>
      <c r="D166" s="28" t="s">
        <v>494</v>
      </c>
      <c r="E166" s="28" t="s">
        <v>495</v>
      </c>
      <c r="F166" s="28" t="s">
        <v>496</v>
      </c>
    </row>
    <row r="167" spans="1:9" ht="37.200000000000003">
      <c r="A167" s="11" t="s">
        <v>552</v>
      </c>
      <c r="B167" t="e">
        <f t="shared" ca="1" si="4"/>
        <v>#NAME?</v>
      </c>
      <c r="C167" s="3" t="e">
        <f t="shared" ca="1" si="5"/>
        <v>#NAME?</v>
      </c>
      <c r="D167" s="28" t="s">
        <v>497</v>
      </c>
      <c r="E167" s="28" t="s">
        <v>498</v>
      </c>
      <c r="F167" s="28" t="s">
        <v>499</v>
      </c>
    </row>
    <row r="168" spans="1:9" ht="37.200000000000003">
      <c r="A168" s="11" t="s">
        <v>552</v>
      </c>
      <c r="B168" t="e">
        <f t="shared" ca="1" si="4"/>
        <v>#NAME?</v>
      </c>
      <c r="C168" s="3" t="e">
        <f t="shared" ca="1" si="5"/>
        <v>#NAME?</v>
      </c>
      <c r="D168" s="28" t="s">
        <v>500</v>
      </c>
      <c r="E168" s="28" t="s">
        <v>501</v>
      </c>
      <c r="F168" s="28" t="s">
        <v>502</v>
      </c>
    </row>
    <row r="169" spans="1:9" ht="37.200000000000003">
      <c r="A169" s="11" t="s">
        <v>552</v>
      </c>
      <c r="B169" t="e">
        <f t="shared" ca="1" si="4"/>
        <v>#NAME?</v>
      </c>
      <c r="C169" s="3" t="e">
        <f t="shared" ca="1" si="5"/>
        <v>#NAME?</v>
      </c>
      <c r="D169" s="28" t="s">
        <v>503</v>
      </c>
      <c r="E169" s="28" t="s">
        <v>504</v>
      </c>
      <c r="F169" s="28" t="s">
        <v>505</v>
      </c>
    </row>
    <row r="170" spans="1:9" ht="37.200000000000003">
      <c r="A170" s="11" t="s">
        <v>552</v>
      </c>
      <c r="B170" t="e">
        <f t="shared" ca="1" si="4"/>
        <v>#NAME?</v>
      </c>
      <c r="C170" s="3" t="e">
        <f t="shared" ca="1" si="5"/>
        <v>#NAME?</v>
      </c>
      <c r="D170" s="28" t="s">
        <v>506</v>
      </c>
      <c r="E170" s="28" t="s">
        <v>507</v>
      </c>
      <c r="F170" s="28" t="s">
        <v>508</v>
      </c>
    </row>
    <row r="171" spans="1:9" ht="37.200000000000003">
      <c r="A171" s="11" t="s">
        <v>552</v>
      </c>
      <c r="B171" t="e">
        <f t="shared" ca="1" si="4"/>
        <v>#NAME?</v>
      </c>
      <c r="C171" s="3" t="e">
        <f t="shared" ca="1" si="5"/>
        <v>#NAME?</v>
      </c>
      <c r="D171" s="28" t="s">
        <v>521</v>
      </c>
      <c r="E171" s="28" t="s">
        <v>522</v>
      </c>
      <c r="F171" s="28" t="s">
        <v>523</v>
      </c>
    </row>
    <row r="172" spans="1:9" ht="37.200000000000003">
      <c r="A172" s="11" t="s">
        <v>552</v>
      </c>
      <c r="B172" t="e">
        <f t="shared" ca="1" si="4"/>
        <v>#NAME?</v>
      </c>
      <c r="C172" s="3" t="e">
        <f t="shared" ca="1" si="5"/>
        <v>#NAME?</v>
      </c>
      <c r="D172" s="28" t="s">
        <v>472</v>
      </c>
      <c r="E172" s="28" t="s">
        <v>473</v>
      </c>
      <c r="F172" s="28" t="s">
        <v>474</v>
      </c>
      <c r="G172" s="8"/>
      <c r="H172" s="9"/>
      <c r="I172" s="9"/>
    </row>
    <row r="173" spans="1:9" ht="37.200000000000003">
      <c r="A173" s="11" t="s">
        <v>552</v>
      </c>
      <c r="B173" t="e">
        <f t="shared" ca="1" si="4"/>
        <v>#NAME?</v>
      </c>
      <c r="C173" s="3" t="e">
        <f t="shared" ca="1" si="5"/>
        <v>#NAME?</v>
      </c>
      <c r="D173" s="28" t="s">
        <v>532</v>
      </c>
      <c r="E173" s="28" t="s">
        <v>486</v>
      </c>
      <c r="F173" s="28" t="s">
        <v>487</v>
      </c>
      <c r="G173" s="8"/>
      <c r="H173" s="9"/>
      <c r="I173" s="9"/>
    </row>
    <row r="174" spans="1:9" ht="37.200000000000003">
      <c r="A174" s="11" t="s">
        <v>552</v>
      </c>
      <c r="B174" t="e">
        <f t="shared" ca="1" si="4"/>
        <v>#NAME?</v>
      </c>
      <c r="C174" s="3" t="e">
        <f t="shared" ca="1" si="5"/>
        <v>#NAME?</v>
      </c>
      <c r="D174" s="28" t="s">
        <v>540</v>
      </c>
      <c r="E174" s="28" t="s">
        <v>541</v>
      </c>
      <c r="F174" s="28" t="s">
        <v>542</v>
      </c>
      <c r="G174" s="8"/>
      <c r="H174" s="9"/>
      <c r="I174" s="9"/>
    </row>
    <row r="175" spans="1:9" ht="37.200000000000003">
      <c r="A175" s="11" t="s">
        <v>552</v>
      </c>
      <c r="B175" t="e">
        <f t="shared" ca="1" si="4"/>
        <v>#NAME?</v>
      </c>
      <c r="C175" s="3" t="e">
        <f t="shared" ca="1" si="5"/>
        <v>#NAME?</v>
      </c>
      <c r="D175" s="28" t="s">
        <v>543</v>
      </c>
      <c r="E175" s="28" t="s">
        <v>544</v>
      </c>
      <c r="F175" s="28" t="s">
        <v>545</v>
      </c>
      <c r="G175" s="8"/>
      <c r="H175" s="9"/>
      <c r="I175" s="9"/>
    </row>
    <row r="176" spans="1:9" ht="37.200000000000003">
      <c r="A176" s="11" t="s">
        <v>552</v>
      </c>
      <c r="B176" t="e">
        <f t="shared" ca="1" si="4"/>
        <v>#NAME?</v>
      </c>
      <c r="C176" s="3" t="e">
        <f t="shared" ca="1" si="5"/>
        <v>#NAME?</v>
      </c>
      <c r="D176" s="28" t="s">
        <v>546</v>
      </c>
      <c r="E176" s="28" t="s">
        <v>547</v>
      </c>
      <c r="F176" s="28" t="s">
        <v>548</v>
      </c>
      <c r="G176" s="8"/>
      <c r="H176" s="9"/>
      <c r="I176" s="9"/>
    </row>
    <row r="177" spans="1:6" ht="37.200000000000003">
      <c r="A177" s="11" t="s">
        <v>552</v>
      </c>
      <c r="B177" t="e">
        <f t="shared" ca="1" si="4"/>
        <v>#NAME?</v>
      </c>
      <c r="C177" s="3" t="e">
        <f t="shared" ca="1" si="5"/>
        <v>#NAME?</v>
      </c>
      <c r="D177" s="28" t="s">
        <v>549</v>
      </c>
      <c r="E177" s="28" t="s">
        <v>550</v>
      </c>
      <c r="F177" s="28" t="s">
        <v>551</v>
      </c>
    </row>
    <row r="178" spans="1:6" ht="37.200000000000003">
      <c r="A178" s="11" t="s">
        <v>552</v>
      </c>
      <c r="B178" t="e">
        <f t="shared" ca="1" si="4"/>
        <v>#NAME?</v>
      </c>
      <c r="C178" s="3" t="e">
        <f t="shared" ca="1" si="5"/>
        <v>#NAME?</v>
      </c>
      <c r="D178" s="28" t="s">
        <v>491</v>
      </c>
      <c r="E178" s="28" t="s">
        <v>492</v>
      </c>
      <c r="F178" s="28" t="s">
        <v>493</v>
      </c>
    </row>
    <row r="179" spans="1:6" ht="37.200000000000003">
      <c r="A179" s="11" t="s">
        <v>552</v>
      </c>
      <c r="B179" t="e">
        <f t="shared" ca="1" si="4"/>
        <v>#NAME?</v>
      </c>
      <c r="C179" s="3" t="e">
        <f t="shared" ca="1" si="5"/>
        <v>#NAME?</v>
      </c>
      <c r="D179" s="28" t="s">
        <v>515</v>
      </c>
      <c r="E179" s="28" t="s">
        <v>516</v>
      </c>
      <c r="F179" s="28" t="s">
        <v>517</v>
      </c>
    </row>
    <row r="180" spans="1:6" ht="37.200000000000003">
      <c r="A180" s="11" t="s">
        <v>552</v>
      </c>
      <c r="B180" t="e">
        <f t="shared" ca="1" si="4"/>
        <v>#NAME?</v>
      </c>
      <c r="C180" s="3" t="e">
        <f t="shared" ca="1" si="5"/>
        <v>#NAME?</v>
      </c>
      <c r="D180" s="28" t="s">
        <v>476</v>
      </c>
      <c r="E180" s="28" t="s">
        <v>477</v>
      </c>
      <c r="F180" s="28" t="s">
        <v>478</v>
      </c>
    </row>
    <row r="181" spans="1:6" ht="37.200000000000003">
      <c r="A181" s="11" t="s">
        <v>552</v>
      </c>
      <c r="B181" t="e">
        <f t="shared" ca="1" si="4"/>
        <v>#NAME?</v>
      </c>
      <c r="C181" s="3" t="e">
        <f t="shared" ca="1" si="5"/>
        <v>#NAME?</v>
      </c>
      <c r="D181" s="28" t="s">
        <v>509</v>
      </c>
      <c r="E181" s="28" t="s">
        <v>510</v>
      </c>
      <c r="F181" s="28" t="s">
        <v>511</v>
      </c>
    </row>
    <row r="182" spans="1:6" ht="37.200000000000003">
      <c r="A182" s="11" t="s">
        <v>552</v>
      </c>
      <c r="B182" t="e">
        <f t="shared" ca="1" si="4"/>
        <v>#NAME?</v>
      </c>
      <c r="C182" s="3" t="e">
        <f t="shared" ca="1" si="5"/>
        <v>#NAME?</v>
      </c>
      <c r="D182" s="33" t="s">
        <v>524</v>
      </c>
      <c r="E182" s="33" t="s">
        <v>525</v>
      </c>
      <c r="F182" s="33" t="s">
        <v>526</v>
      </c>
    </row>
    <row r="183" spans="1:6" ht="37.200000000000003">
      <c r="A183" s="11" t="s">
        <v>552</v>
      </c>
      <c r="B183" t="e">
        <f t="shared" ca="1" si="4"/>
        <v>#NAME?</v>
      </c>
      <c r="C183" s="3" t="e">
        <f t="shared" ca="1" si="5"/>
        <v>#NAME?</v>
      </c>
      <c r="D183" s="28" t="s">
        <v>512</v>
      </c>
      <c r="E183" s="28" t="s">
        <v>513</v>
      </c>
      <c r="F183" s="28" t="s">
        <v>514</v>
      </c>
    </row>
    <row r="184" spans="1:6" ht="37.200000000000003">
      <c r="A184" s="11" t="s">
        <v>552</v>
      </c>
      <c r="B184" t="e">
        <f t="shared" ca="1" si="4"/>
        <v>#NAME?</v>
      </c>
      <c r="C184" s="3" t="e">
        <f t="shared" ca="1" si="5"/>
        <v>#NAME?</v>
      </c>
      <c r="D184" s="28" t="s">
        <v>518</v>
      </c>
      <c r="E184" s="28" t="s">
        <v>519</v>
      </c>
      <c r="F184" s="28" t="s">
        <v>520</v>
      </c>
    </row>
    <row r="185" spans="1:6" ht="37.200000000000003">
      <c r="A185" s="11" t="s">
        <v>552</v>
      </c>
      <c r="B185" t="e">
        <f t="shared" ca="1" si="4"/>
        <v>#NAME?</v>
      </c>
      <c r="C185" s="3" t="e">
        <f t="shared" ca="1" si="5"/>
        <v>#NAME?</v>
      </c>
      <c r="D185" s="34" t="s">
        <v>187</v>
      </c>
      <c r="E185" s="34" t="s">
        <v>188</v>
      </c>
      <c r="F185" s="34" t="s">
        <v>189</v>
      </c>
    </row>
    <row r="186" spans="1:6" ht="37.200000000000003">
      <c r="A186" s="11" t="s">
        <v>552</v>
      </c>
      <c r="B186" t="e">
        <f t="shared" ca="1" si="4"/>
        <v>#NAME?</v>
      </c>
      <c r="C186" s="3" t="e">
        <f t="shared" ca="1" si="5"/>
        <v>#NAME?</v>
      </c>
      <c r="D186" s="34" t="s">
        <v>190</v>
      </c>
      <c r="E186" s="34" t="s">
        <v>191</v>
      </c>
      <c r="F186" s="34" t="s">
        <v>192</v>
      </c>
    </row>
    <row r="187" spans="1:6" ht="37.200000000000003">
      <c r="A187" s="11" t="s">
        <v>552</v>
      </c>
      <c r="B187" t="e">
        <f t="shared" ca="1" si="4"/>
        <v>#NAME?</v>
      </c>
      <c r="C187" s="3" t="e">
        <f t="shared" ca="1" si="5"/>
        <v>#NAME?</v>
      </c>
      <c r="D187" s="34" t="s">
        <v>241</v>
      </c>
      <c r="E187" s="34" t="s">
        <v>242</v>
      </c>
      <c r="F187" s="34" t="s">
        <v>243</v>
      </c>
    </row>
    <row r="188" spans="1:6" ht="37.200000000000003">
      <c r="A188" s="11" t="s">
        <v>552</v>
      </c>
      <c r="B188" t="e">
        <f t="shared" ca="1" si="4"/>
        <v>#NAME?</v>
      </c>
      <c r="C188" s="3" t="e">
        <f t="shared" ca="1" si="5"/>
        <v>#NAME?</v>
      </c>
      <c r="D188" s="34" t="s">
        <v>244</v>
      </c>
      <c r="E188" s="34" t="s">
        <v>245</v>
      </c>
      <c r="F188" s="34" t="s">
        <v>246</v>
      </c>
    </row>
    <row r="189" spans="1:6" ht="37.200000000000003">
      <c r="A189" s="11" t="s">
        <v>552</v>
      </c>
      <c r="B189" t="e">
        <f t="shared" ca="1" si="4"/>
        <v>#NAME?</v>
      </c>
      <c r="C189" s="3" t="e">
        <f t="shared" ca="1" si="5"/>
        <v>#NAME?</v>
      </c>
      <c r="D189" s="34" t="s">
        <v>247</v>
      </c>
      <c r="E189" s="34" t="s">
        <v>248</v>
      </c>
      <c r="F189" s="34" t="s">
        <v>249</v>
      </c>
    </row>
    <row r="190" spans="1:6" ht="37.200000000000003">
      <c r="A190" s="11" t="s">
        <v>552</v>
      </c>
      <c r="B190" t="e">
        <f t="shared" ca="1" si="4"/>
        <v>#NAME?</v>
      </c>
      <c r="C190" s="3" t="e">
        <f t="shared" ca="1" si="5"/>
        <v>#NAME?</v>
      </c>
      <c r="D190" s="34" t="s">
        <v>250</v>
      </c>
      <c r="E190" s="34" t="s">
        <v>251</v>
      </c>
      <c r="F190" s="34" t="s">
        <v>252</v>
      </c>
    </row>
    <row r="191" spans="1:6" ht="37.200000000000003">
      <c r="A191" s="11" t="s">
        <v>552</v>
      </c>
      <c r="B191" t="e">
        <f t="shared" ca="1" si="4"/>
        <v>#NAME?</v>
      </c>
      <c r="C191" s="3" t="e">
        <f t="shared" ca="1" si="5"/>
        <v>#NAME?</v>
      </c>
      <c r="D191" s="34" t="s">
        <v>351</v>
      </c>
      <c r="E191" s="34" t="s">
        <v>352</v>
      </c>
      <c r="F191" s="34" t="s">
        <v>353</v>
      </c>
    </row>
    <row r="192" spans="1:6" ht="37.200000000000003">
      <c r="A192" s="11" t="s">
        <v>552</v>
      </c>
      <c r="B192" t="e">
        <f t="shared" ca="1" si="4"/>
        <v>#NAME?</v>
      </c>
      <c r="C192" s="3" t="e">
        <f t="shared" ca="1" si="5"/>
        <v>#NAME?</v>
      </c>
      <c r="D192" s="34" t="s">
        <v>462</v>
      </c>
      <c r="E192" s="34" t="s">
        <v>463</v>
      </c>
      <c r="F192" s="34" t="s">
        <v>464</v>
      </c>
    </row>
    <row r="193" spans="1:6" ht="37.200000000000003">
      <c r="A193" s="11" t="s">
        <v>552</v>
      </c>
      <c r="B193" t="e">
        <f t="shared" ca="1" si="4"/>
        <v>#NAME?</v>
      </c>
      <c r="C193" s="3" t="e">
        <f t="shared" ca="1" si="5"/>
        <v>#NAME?</v>
      </c>
      <c r="D193" s="34" t="s">
        <v>530</v>
      </c>
      <c r="E193" s="34" t="s">
        <v>463</v>
      </c>
      <c r="F193" s="34" t="s">
        <v>464</v>
      </c>
    </row>
    <row r="194" spans="1:6" ht="37.200000000000003">
      <c r="A194" s="11" t="s">
        <v>552</v>
      </c>
      <c r="B194" t="e">
        <f t="shared" ca="1" si="4"/>
        <v>#NAME?</v>
      </c>
      <c r="C194" s="3" t="e">
        <f t="shared" ca="1" si="5"/>
        <v>#NAME?</v>
      </c>
      <c r="D194" s="22" t="s">
        <v>12</v>
      </c>
      <c r="E194" s="22" t="s">
        <v>13</v>
      </c>
      <c r="F194" s="22" t="s">
        <v>14</v>
      </c>
    </row>
    <row r="195" spans="1:6" ht="37.200000000000003">
      <c r="A195" s="11" t="s">
        <v>552</v>
      </c>
      <c r="B195" t="e">
        <f t="shared" ca="1" si="4"/>
        <v>#NAME?</v>
      </c>
      <c r="C195" s="3" t="e">
        <f t="shared" ca="1" si="5"/>
        <v>#NAME?</v>
      </c>
      <c r="D195" s="22" t="s">
        <v>18</v>
      </c>
      <c r="E195" s="22" t="s">
        <v>19</v>
      </c>
      <c r="F195" s="22" t="s">
        <v>20</v>
      </c>
    </row>
    <row r="196" spans="1:6" ht="37.200000000000003">
      <c r="A196" s="11" t="s">
        <v>552</v>
      </c>
      <c r="B196" t="e">
        <f t="shared" ca="1" si="4"/>
        <v>#NAME?</v>
      </c>
      <c r="C196" s="3" t="e">
        <f t="shared" ca="1" si="5"/>
        <v>#NAME?</v>
      </c>
      <c r="D196" s="22" t="s">
        <v>21</v>
      </c>
      <c r="E196" s="22" t="s">
        <v>22</v>
      </c>
      <c r="F196" s="22" t="s">
        <v>23</v>
      </c>
    </row>
    <row r="197" spans="1:6" ht="37.200000000000003">
      <c r="A197" s="11" t="s">
        <v>552</v>
      </c>
      <c r="B197" t="e">
        <f t="shared" ca="1" si="4"/>
        <v>#NAME?</v>
      </c>
      <c r="C197" s="3" t="e">
        <f t="shared" ca="1" si="5"/>
        <v>#NAME?</v>
      </c>
      <c r="D197" s="22" t="s">
        <v>24</v>
      </c>
      <c r="E197" s="22" t="s">
        <v>25</v>
      </c>
      <c r="F197" s="22" t="s">
        <v>26</v>
      </c>
    </row>
    <row r="198" spans="1:6" ht="37.200000000000003">
      <c r="A198" s="11" t="s">
        <v>552</v>
      </c>
      <c r="B198" t="e">
        <f t="shared" ca="1" si="4"/>
        <v>#NAME?</v>
      </c>
      <c r="C198" s="3" t="e">
        <f t="shared" ca="1" si="5"/>
        <v>#NAME?</v>
      </c>
      <c r="D198" s="22" t="s">
        <v>27</v>
      </c>
      <c r="E198" s="22" t="s">
        <v>28</v>
      </c>
      <c r="F198" s="22" t="s">
        <v>29</v>
      </c>
    </row>
    <row r="199" spans="1:6" ht="37.200000000000003">
      <c r="A199" s="11" t="s">
        <v>552</v>
      </c>
      <c r="B199" t="e">
        <f t="shared" ref="B199:B222" ca="1" si="6">_ean13(A199)</f>
        <v>#NAME?</v>
      </c>
      <c r="C199" s="3" t="e">
        <f t="shared" ref="C199:C222" ca="1" si="7">B199</f>
        <v>#NAME?</v>
      </c>
      <c r="D199" s="22" t="s">
        <v>30</v>
      </c>
      <c r="E199" s="22" t="s">
        <v>31</v>
      </c>
      <c r="F199" s="22" t="s">
        <v>32</v>
      </c>
    </row>
    <row r="200" spans="1:6" ht="37.200000000000003">
      <c r="A200" s="11" t="s">
        <v>552</v>
      </c>
      <c r="B200" t="e">
        <f t="shared" ca="1" si="6"/>
        <v>#NAME?</v>
      </c>
      <c r="C200" s="3" t="e">
        <f t="shared" ca="1" si="7"/>
        <v>#NAME?</v>
      </c>
      <c r="D200" s="22" t="s">
        <v>33</v>
      </c>
      <c r="E200" s="22" t="s">
        <v>34</v>
      </c>
      <c r="F200" s="22" t="s">
        <v>35</v>
      </c>
    </row>
    <row r="201" spans="1:6" ht="37.200000000000003">
      <c r="A201" s="11" t="s">
        <v>552</v>
      </c>
      <c r="B201" t="e">
        <f t="shared" ca="1" si="6"/>
        <v>#NAME?</v>
      </c>
      <c r="C201" s="3" t="e">
        <f t="shared" ca="1" si="7"/>
        <v>#NAME?</v>
      </c>
      <c r="D201" s="22" t="s">
        <v>74</v>
      </c>
      <c r="E201" s="22" t="s">
        <v>75</v>
      </c>
      <c r="F201" s="22" t="s">
        <v>76</v>
      </c>
    </row>
    <row r="202" spans="1:6" ht="37.200000000000003">
      <c r="A202" s="11" t="s">
        <v>552</v>
      </c>
      <c r="B202" t="e">
        <f t="shared" ca="1" si="6"/>
        <v>#NAME?</v>
      </c>
      <c r="C202" s="3" t="e">
        <f t="shared" ca="1" si="7"/>
        <v>#NAME?</v>
      </c>
      <c r="D202" s="22" t="s">
        <v>220</v>
      </c>
      <c r="E202" s="22" t="s">
        <v>221</v>
      </c>
      <c r="F202" s="22" t="s">
        <v>222</v>
      </c>
    </row>
    <row r="203" spans="1:6" ht="37.200000000000003">
      <c r="A203" s="11" t="s">
        <v>552</v>
      </c>
      <c r="B203" t="e">
        <f t="shared" ca="1" si="6"/>
        <v>#NAME?</v>
      </c>
      <c r="C203" s="3" t="e">
        <f t="shared" ca="1" si="7"/>
        <v>#NAME?</v>
      </c>
      <c r="D203" s="22" t="s">
        <v>372</v>
      </c>
      <c r="E203" s="22" t="s">
        <v>373</v>
      </c>
      <c r="F203" s="22" t="s">
        <v>374</v>
      </c>
    </row>
    <row r="204" spans="1:6" ht="37.200000000000003">
      <c r="A204" s="11" t="s">
        <v>552</v>
      </c>
      <c r="B204" t="e">
        <f t="shared" ca="1" si="6"/>
        <v>#NAME?</v>
      </c>
      <c r="C204" s="3" t="e">
        <f t="shared" ca="1" si="7"/>
        <v>#NAME?</v>
      </c>
      <c r="D204" s="22" t="s">
        <v>383</v>
      </c>
      <c r="E204" s="22" t="s">
        <v>384</v>
      </c>
      <c r="F204" s="22" t="s">
        <v>385</v>
      </c>
    </row>
    <row r="205" spans="1:6" ht="37.200000000000003">
      <c r="A205" s="11" t="s">
        <v>552</v>
      </c>
      <c r="B205" t="e">
        <f t="shared" ca="1" si="6"/>
        <v>#NAME?</v>
      </c>
      <c r="C205" s="3" t="e">
        <f t="shared" ca="1" si="7"/>
        <v>#NAME?</v>
      </c>
      <c r="D205" s="22" t="s">
        <v>527</v>
      </c>
      <c r="E205" s="22" t="s">
        <v>528</v>
      </c>
      <c r="F205" s="22" t="s">
        <v>529</v>
      </c>
    </row>
    <row r="206" spans="1:6" ht="37.200000000000003">
      <c r="A206" s="11" t="s">
        <v>552</v>
      </c>
      <c r="B206" t="e">
        <f t="shared" ca="1" si="6"/>
        <v>#NAME?</v>
      </c>
      <c r="C206" s="3" t="e">
        <f t="shared" ca="1" si="7"/>
        <v>#NAME?</v>
      </c>
      <c r="D206" s="22" t="s">
        <v>389</v>
      </c>
      <c r="E206" s="22" t="s">
        <v>390</v>
      </c>
      <c r="F206" s="22" t="s">
        <v>391</v>
      </c>
    </row>
    <row r="207" spans="1:6" ht="37.200000000000003">
      <c r="A207" s="11" t="s">
        <v>552</v>
      </c>
      <c r="B207" t="e">
        <f t="shared" ca="1" si="6"/>
        <v>#NAME?</v>
      </c>
      <c r="C207" s="3" t="e">
        <f t="shared" ca="1" si="7"/>
        <v>#NAME?</v>
      </c>
      <c r="D207" s="22" t="s">
        <v>57</v>
      </c>
      <c r="E207" s="22" t="s">
        <v>58</v>
      </c>
      <c r="F207" s="22" t="s">
        <v>59</v>
      </c>
    </row>
    <row r="208" spans="1:6" ht="37.200000000000003">
      <c r="A208" s="11" t="s">
        <v>552</v>
      </c>
      <c r="B208" t="e">
        <f t="shared" ca="1" si="6"/>
        <v>#NAME?</v>
      </c>
      <c r="C208" s="3" t="e">
        <f t="shared" ca="1" si="7"/>
        <v>#NAME?</v>
      </c>
      <c r="D208" s="22" t="s">
        <v>259</v>
      </c>
      <c r="E208" s="22" t="s">
        <v>260</v>
      </c>
      <c r="F208" s="22" t="s">
        <v>261</v>
      </c>
    </row>
    <row r="209" spans="1:6" ht="37.200000000000003">
      <c r="A209" s="11" t="s">
        <v>552</v>
      </c>
      <c r="B209" t="e">
        <f t="shared" ca="1" si="6"/>
        <v>#NAME?</v>
      </c>
      <c r="C209" s="3" t="e">
        <f t="shared" ca="1" si="7"/>
        <v>#NAME?</v>
      </c>
      <c r="D209" s="22" t="s">
        <v>262</v>
      </c>
      <c r="E209" s="22" t="s">
        <v>263</v>
      </c>
      <c r="F209" s="22" t="s">
        <v>264</v>
      </c>
    </row>
    <row r="210" spans="1:6" ht="37.200000000000003">
      <c r="A210" s="11" t="s">
        <v>552</v>
      </c>
      <c r="B210" t="e">
        <f t="shared" ca="1" si="6"/>
        <v>#NAME?</v>
      </c>
      <c r="C210" s="3" t="e">
        <f t="shared" ca="1" si="7"/>
        <v>#NAME?</v>
      </c>
      <c r="D210" s="22" t="s">
        <v>265</v>
      </c>
      <c r="E210" s="22" t="s">
        <v>266</v>
      </c>
      <c r="F210" s="22" t="s">
        <v>264</v>
      </c>
    </row>
    <row r="211" spans="1:6" ht="37.200000000000003">
      <c r="A211" s="11" t="s">
        <v>552</v>
      </c>
      <c r="B211" t="e">
        <f t="shared" ca="1" si="6"/>
        <v>#NAME?</v>
      </c>
      <c r="C211" s="3" t="e">
        <f t="shared" ca="1" si="7"/>
        <v>#NAME?</v>
      </c>
      <c r="D211" s="43" t="s">
        <v>267</v>
      </c>
      <c r="E211" s="43" t="s">
        <v>268</v>
      </c>
      <c r="F211" s="43" t="s">
        <v>269</v>
      </c>
    </row>
    <row r="212" spans="1:6" ht="37.200000000000003">
      <c r="A212" s="11" t="s">
        <v>552</v>
      </c>
      <c r="B212" t="e">
        <f t="shared" ca="1" si="6"/>
        <v>#NAME?</v>
      </c>
      <c r="C212" s="3" t="e">
        <f t="shared" ca="1" si="7"/>
        <v>#NAME?</v>
      </c>
      <c r="D212" s="43" t="s">
        <v>273</v>
      </c>
      <c r="E212" s="43" t="s">
        <v>274</v>
      </c>
      <c r="F212" s="43" t="s">
        <v>275</v>
      </c>
    </row>
    <row r="213" spans="1:6" ht="37.200000000000003">
      <c r="A213" s="11" t="s">
        <v>552</v>
      </c>
      <c r="B213" t="e">
        <f t="shared" ca="1" si="6"/>
        <v>#NAME?</v>
      </c>
      <c r="C213" s="3" t="e">
        <f t="shared" ca="1" si="7"/>
        <v>#NAME?</v>
      </c>
      <c r="D213" s="43" t="s">
        <v>304</v>
      </c>
      <c r="E213" s="43" t="s">
        <v>305</v>
      </c>
      <c r="F213" s="43" t="s">
        <v>306</v>
      </c>
    </row>
    <row r="214" spans="1:6" ht="37.200000000000003">
      <c r="A214" s="11" t="s">
        <v>552</v>
      </c>
      <c r="B214" t="e">
        <f t="shared" ca="1" si="6"/>
        <v>#NAME?</v>
      </c>
      <c r="C214" s="3" t="e">
        <f t="shared" ca="1" si="7"/>
        <v>#NAME?</v>
      </c>
      <c r="D214" s="22" t="s">
        <v>345</v>
      </c>
      <c r="E214" s="22" t="s">
        <v>346</v>
      </c>
      <c r="F214" s="22" t="s">
        <v>347</v>
      </c>
    </row>
    <row r="215" spans="1:6" ht="37.200000000000003">
      <c r="A215" s="11" t="s">
        <v>552</v>
      </c>
      <c r="B215" t="e">
        <f t="shared" ca="1" si="6"/>
        <v>#NAME?</v>
      </c>
      <c r="C215" s="3" t="e">
        <f t="shared" ca="1" si="7"/>
        <v>#NAME?</v>
      </c>
      <c r="D215" s="22" t="s">
        <v>276</v>
      </c>
      <c r="E215" s="22" t="s">
        <v>277</v>
      </c>
      <c r="F215" s="22" t="s">
        <v>278</v>
      </c>
    </row>
    <row r="216" spans="1:6" ht="37.200000000000003">
      <c r="A216" s="11" t="s">
        <v>552</v>
      </c>
      <c r="B216" t="e">
        <f t="shared" ca="1" si="6"/>
        <v>#NAME?</v>
      </c>
      <c r="C216" s="3" t="e">
        <f t="shared" ca="1" si="7"/>
        <v>#NAME?</v>
      </c>
      <c r="D216" s="16" t="s">
        <v>366</v>
      </c>
      <c r="E216" s="16" t="s">
        <v>367</v>
      </c>
      <c r="F216" s="16" t="s">
        <v>368</v>
      </c>
    </row>
    <row r="217" spans="1:6" ht="37.200000000000003">
      <c r="A217" s="11" t="s">
        <v>552</v>
      </c>
      <c r="B217" t="e">
        <f t="shared" ca="1" si="6"/>
        <v>#NAME?</v>
      </c>
      <c r="C217" s="3" t="e">
        <f t="shared" ca="1" si="7"/>
        <v>#NAME?</v>
      </c>
      <c r="D217" s="16" t="s">
        <v>409</v>
      </c>
      <c r="E217" s="16" t="s">
        <v>410</v>
      </c>
      <c r="F217" s="16" t="s">
        <v>411</v>
      </c>
    </row>
    <row r="218" spans="1:6" ht="37.200000000000003">
      <c r="A218" s="11" t="s">
        <v>552</v>
      </c>
      <c r="B218" t="e">
        <f t="shared" ca="1" si="6"/>
        <v>#NAME?</v>
      </c>
      <c r="C218" s="3" t="e">
        <f t="shared" ca="1" si="7"/>
        <v>#NAME?</v>
      </c>
      <c r="D218" s="16" t="s">
        <v>427</v>
      </c>
      <c r="E218" s="16" t="s">
        <v>428</v>
      </c>
      <c r="F218" s="16" t="s">
        <v>429</v>
      </c>
    </row>
    <row r="219" spans="1:6" ht="37.200000000000003">
      <c r="A219" s="11" t="s">
        <v>552</v>
      </c>
      <c r="B219" t="e">
        <f t="shared" ca="1" si="6"/>
        <v>#NAME?</v>
      </c>
      <c r="C219" s="3" t="e">
        <f t="shared" ca="1" si="7"/>
        <v>#NAME?</v>
      </c>
      <c r="D219" s="16" t="s">
        <v>453</v>
      </c>
      <c r="E219" s="16" t="s">
        <v>454</v>
      </c>
      <c r="F219" s="16" t="s">
        <v>455</v>
      </c>
    </row>
    <row r="220" spans="1:6" ht="37.200000000000003">
      <c r="A220" s="11" t="s">
        <v>552</v>
      </c>
      <c r="B220" t="e">
        <f t="shared" ca="1" si="6"/>
        <v>#NAME?</v>
      </c>
      <c r="C220" s="3" t="e">
        <f t="shared" ca="1" si="7"/>
        <v>#NAME?</v>
      </c>
      <c r="D220" s="16" t="s">
        <v>468</v>
      </c>
      <c r="E220" s="16" t="s">
        <v>469</v>
      </c>
      <c r="F220" s="16" t="s">
        <v>470</v>
      </c>
    </row>
    <row r="221" spans="1:6" ht="37.200000000000003">
      <c r="A221" s="11" t="s">
        <v>552</v>
      </c>
      <c r="B221" t="e">
        <f t="shared" ca="1" si="6"/>
        <v>#NAME?</v>
      </c>
      <c r="C221" s="3" t="e">
        <f t="shared" ca="1" si="7"/>
        <v>#NAME?</v>
      </c>
      <c r="D221" s="16" t="s">
        <v>15</v>
      </c>
      <c r="E221" s="16" t="s">
        <v>16</v>
      </c>
      <c r="F221" s="16" t="s">
        <v>17</v>
      </c>
    </row>
    <row r="222" spans="1:6" ht="37.200000000000003">
      <c r="A222" s="11" t="s">
        <v>552</v>
      </c>
      <c r="B222" t="e">
        <f t="shared" ca="1" si="6"/>
        <v>#NAME?</v>
      </c>
      <c r="C222" s="3" t="e">
        <f t="shared" ca="1" si="7"/>
        <v>#NAME?</v>
      </c>
      <c r="D222" s="16" t="s">
        <v>322</v>
      </c>
      <c r="E222" s="16" t="s">
        <v>323</v>
      </c>
      <c r="F222" s="16" t="s">
        <v>324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FFFF00"/>
  </sheetPr>
  <dimension ref="A1:M8"/>
  <sheetViews>
    <sheetView workbookViewId="0">
      <selection activeCell="D1" sqref="D1"/>
    </sheetView>
  </sheetViews>
  <sheetFormatPr baseColWidth="10" defaultRowHeight="13.2"/>
  <cols>
    <col min="1" max="1" width="4.109375" customWidth="1"/>
    <col min="2" max="2" width="26.109375" customWidth="1"/>
    <col min="3" max="3" width="53.5546875" customWidth="1"/>
    <col min="4" max="4" width="95.6640625" customWidth="1"/>
    <col min="5" max="5" width="28.109375" customWidth="1"/>
    <col min="6" max="6" width="21" customWidth="1"/>
    <col min="7" max="7" width="23" customWidth="1"/>
    <col min="8" max="8" width="24.33203125" customWidth="1"/>
    <col min="9" max="9" width="18.33203125" customWidth="1"/>
  </cols>
  <sheetData>
    <row r="1" spans="1:13" ht="18" customHeight="1">
      <c r="B1" s="4" t="s">
        <v>8</v>
      </c>
      <c r="C1" s="4" t="s">
        <v>9</v>
      </c>
      <c r="D1" s="4" t="s">
        <v>10</v>
      </c>
      <c r="E1" s="46" t="s">
        <v>558</v>
      </c>
      <c r="F1" s="47" t="s">
        <v>11</v>
      </c>
      <c r="G1" s="47" t="s">
        <v>559</v>
      </c>
      <c r="H1" s="46" t="s">
        <v>557</v>
      </c>
      <c r="I1" s="19" t="s">
        <v>560</v>
      </c>
      <c r="J1" s="6"/>
      <c r="K1" s="6"/>
      <c r="L1" s="6"/>
      <c r="M1" s="6"/>
    </row>
    <row r="2" spans="1:13">
      <c r="A2" s="52">
        <v>1</v>
      </c>
      <c r="B2" s="16" t="s">
        <v>15</v>
      </c>
      <c r="C2" s="16" t="s">
        <v>16</v>
      </c>
      <c r="D2" s="16" t="s">
        <v>17</v>
      </c>
      <c r="E2" s="20">
        <v>29.45</v>
      </c>
      <c r="F2" s="20">
        <f t="shared" ref="F2:F8" si="0">SUM(E2*2.5)</f>
        <v>73.625</v>
      </c>
      <c r="G2" s="21">
        <f t="shared" ref="G2:G8" si="1">SUM(F2*100/1000)</f>
        <v>7.3624999999999998</v>
      </c>
      <c r="H2" s="21">
        <f t="shared" ref="H2:H8" si="2">SUM(G2*1.2)</f>
        <v>8.8349999999999991</v>
      </c>
      <c r="I2" s="20">
        <f t="shared" ref="I2:I8" si="3">SUM(F2*1.2)</f>
        <v>88.35</v>
      </c>
    </row>
    <row r="3" spans="1:13">
      <c r="A3" s="52">
        <v>2</v>
      </c>
      <c r="B3" s="16" t="s">
        <v>409</v>
      </c>
      <c r="C3" s="16" t="s">
        <v>410</v>
      </c>
      <c r="D3" s="16" t="s">
        <v>411</v>
      </c>
      <c r="E3" s="20">
        <v>27.3</v>
      </c>
      <c r="F3" s="20">
        <f t="shared" si="0"/>
        <v>68.25</v>
      </c>
      <c r="G3" s="21">
        <f t="shared" si="1"/>
        <v>6.8250000000000002</v>
      </c>
      <c r="H3" s="21">
        <f t="shared" si="2"/>
        <v>8.19</v>
      </c>
      <c r="I3" s="20">
        <f t="shared" si="3"/>
        <v>81.899999999999991</v>
      </c>
      <c r="J3" s="6"/>
      <c r="K3" s="6"/>
      <c r="L3" s="6"/>
      <c r="M3" s="6"/>
    </row>
    <row r="4" spans="1:13">
      <c r="A4" s="52">
        <v>3</v>
      </c>
      <c r="B4" s="16" t="s">
        <v>427</v>
      </c>
      <c r="C4" s="16" t="s">
        <v>428</v>
      </c>
      <c r="D4" s="16" t="s">
        <v>429</v>
      </c>
      <c r="E4" s="20">
        <v>26.8</v>
      </c>
      <c r="F4" s="20">
        <f t="shared" si="0"/>
        <v>67</v>
      </c>
      <c r="G4" s="21">
        <f t="shared" si="1"/>
        <v>6.7</v>
      </c>
      <c r="H4" s="21">
        <f t="shared" si="2"/>
        <v>8.0399999999999991</v>
      </c>
      <c r="I4" s="20">
        <f t="shared" si="3"/>
        <v>80.399999999999991</v>
      </c>
      <c r="J4" s="6"/>
      <c r="K4" s="6"/>
      <c r="L4" s="6"/>
      <c r="M4" s="6"/>
    </row>
    <row r="5" spans="1:13">
      <c r="A5" s="52">
        <v>4</v>
      </c>
      <c r="B5" s="16" t="s">
        <v>453</v>
      </c>
      <c r="C5" s="16" t="s">
        <v>454</v>
      </c>
      <c r="D5" s="16" t="s">
        <v>455</v>
      </c>
      <c r="E5" s="20">
        <v>0</v>
      </c>
      <c r="F5" s="21">
        <f t="shared" si="0"/>
        <v>0</v>
      </c>
      <c r="G5" s="21">
        <f t="shared" si="1"/>
        <v>0</v>
      </c>
      <c r="H5" s="21">
        <f t="shared" si="2"/>
        <v>0</v>
      </c>
      <c r="I5" s="20">
        <f t="shared" si="3"/>
        <v>0</v>
      </c>
      <c r="J5" s="6"/>
      <c r="K5" s="6"/>
      <c r="L5" s="6"/>
      <c r="M5" s="6"/>
    </row>
    <row r="6" spans="1:13">
      <c r="A6" s="52">
        <v>5</v>
      </c>
      <c r="B6" s="16" t="s">
        <v>366</v>
      </c>
      <c r="C6" s="16" t="s">
        <v>367</v>
      </c>
      <c r="D6" s="16" t="s">
        <v>368</v>
      </c>
      <c r="E6" s="20">
        <v>27.4</v>
      </c>
      <c r="F6" s="21">
        <f t="shared" si="0"/>
        <v>68.5</v>
      </c>
      <c r="G6" s="21">
        <f t="shared" si="1"/>
        <v>6.85</v>
      </c>
      <c r="H6" s="21">
        <f t="shared" si="2"/>
        <v>8.2199999999999989</v>
      </c>
      <c r="I6" s="20">
        <f t="shared" si="3"/>
        <v>82.2</v>
      </c>
      <c r="J6" s="6"/>
      <c r="K6" s="6"/>
      <c r="L6" s="6"/>
      <c r="M6" s="6"/>
    </row>
    <row r="7" spans="1:13">
      <c r="A7" s="52">
        <v>6</v>
      </c>
      <c r="B7" s="16" t="s">
        <v>322</v>
      </c>
      <c r="C7" s="16" t="s">
        <v>323</v>
      </c>
      <c r="D7" s="16" t="s">
        <v>324</v>
      </c>
      <c r="E7" s="20">
        <v>24.25</v>
      </c>
      <c r="F7" s="20">
        <f t="shared" si="0"/>
        <v>60.625</v>
      </c>
      <c r="G7" s="21">
        <f t="shared" si="1"/>
        <v>6.0625</v>
      </c>
      <c r="H7" s="21">
        <f t="shared" si="2"/>
        <v>7.2749999999999995</v>
      </c>
      <c r="I7" s="20">
        <f t="shared" si="3"/>
        <v>72.75</v>
      </c>
    </row>
    <row r="8" spans="1:13">
      <c r="A8" s="52">
        <v>7</v>
      </c>
      <c r="B8" s="16" t="s">
        <v>468</v>
      </c>
      <c r="C8" s="16" t="s">
        <v>469</v>
      </c>
      <c r="D8" s="16" t="s">
        <v>470</v>
      </c>
      <c r="E8" s="20">
        <v>26.8</v>
      </c>
      <c r="F8" s="21">
        <f t="shared" si="0"/>
        <v>67</v>
      </c>
      <c r="G8" s="21">
        <f t="shared" si="1"/>
        <v>6.7</v>
      </c>
      <c r="H8" s="21">
        <f t="shared" si="2"/>
        <v>8.0399999999999991</v>
      </c>
      <c r="I8" s="20">
        <f t="shared" si="3"/>
        <v>80.399999999999991</v>
      </c>
      <c r="J8" s="6"/>
      <c r="K8" s="6"/>
      <c r="L8" s="6"/>
      <c r="M8" s="6"/>
    </row>
  </sheetData>
  <autoFilter ref="B1:M1" xr:uid="{00000000-0009-0000-0000-000003000000}">
    <sortState ref="B2:M8">
      <sortCondition ref="B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9" tint="-0.249977111117893"/>
  </sheetPr>
  <dimension ref="A1:N23"/>
  <sheetViews>
    <sheetView workbookViewId="0">
      <selection activeCell="D37" sqref="D37"/>
    </sheetView>
  </sheetViews>
  <sheetFormatPr baseColWidth="10" defaultRowHeight="13.2"/>
  <cols>
    <col min="1" max="1" width="4.88671875" customWidth="1"/>
    <col min="2" max="2" width="30.44140625" customWidth="1"/>
    <col min="3" max="3" width="65.5546875" customWidth="1"/>
    <col min="4" max="4" width="141.44140625" customWidth="1"/>
    <col min="5" max="5" width="27.6640625" customWidth="1"/>
    <col min="6" max="6" width="19.109375" customWidth="1"/>
    <col min="7" max="7" width="24.33203125" customWidth="1"/>
    <col min="8" max="8" width="22.88671875" customWidth="1"/>
    <col min="9" max="9" width="20.109375" customWidth="1"/>
  </cols>
  <sheetData>
    <row r="1" spans="1:14" ht="18" customHeight="1">
      <c r="B1" s="4" t="s">
        <v>8</v>
      </c>
      <c r="C1" s="4" t="s">
        <v>9</v>
      </c>
      <c r="D1" s="4" t="s">
        <v>10</v>
      </c>
      <c r="E1" s="46" t="s">
        <v>558</v>
      </c>
      <c r="F1" s="47" t="s">
        <v>11</v>
      </c>
      <c r="G1" s="47" t="s">
        <v>559</v>
      </c>
      <c r="H1" s="46" t="s">
        <v>557</v>
      </c>
      <c r="I1" s="19" t="s">
        <v>560</v>
      </c>
      <c r="J1" s="6"/>
      <c r="K1" s="6"/>
      <c r="L1" s="6"/>
      <c r="M1" s="6"/>
      <c r="N1" s="6"/>
    </row>
    <row r="2" spans="1:14">
      <c r="A2" s="52">
        <v>1</v>
      </c>
      <c r="B2" s="43" t="s">
        <v>273</v>
      </c>
      <c r="C2" s="43" t="s">
        <v>274</v>
      </c>
      <c r="D2" s="43" t="s">
        <v>275</v>
      </c>
      <c r="E2" s="44">
        <v>23.65</v>
      </c>
      <c r="F2" s="38">
        <f t="shared" ref="F2:F23" si="0">SUM(E2*2.5)</f>
        <v>59.125</v>
      </c>
      <c r="G2" s="44">
        <f t="shared" ref="G2:G23" si="1">SUM(F2*100/1000)</f>
        <v>5.9124999999999996</v>
      </c>
      <c r="H2" s="44">
        <f t="shared" ref="H2:H23" si="2">SUM(G2*1.2)</f>
        <v>7.0949999999999998</v>
      </c>
      <c r="I2" s="38">
        <f t="shared" ref="I2:I23" si="3">SUM(F2*1.2)</f>
        <v>70.95</v>
      </c>
    </row>
    <row r="3" spans="1:14">
      <c r="A3" s="52">
        <v>2</v>
      </c>
      <c r="B3" s="22" t="s">
        <v>389</v>
      </c>
      <c r="C3" s="22" t="s">
        <v>390</v>
      </c>
      <c r="D3" s="22" t="s">
        <v>391</v>
      </c>
      <c r="E3" s="37">
        <v>26.95</v>
      </c>
      <c r="F3" s="38">
        <f t="shared" si="0"/>
        <v>67.375</v>
      </c>
      <c r="G3" s="37">
        <f t="shared" si="1"/>
        <v>6.7374999999999998</v>
      </c>
      <c r="H3" s="37">
        <f t="shared" si="2"/>
        <v>8.0849999999999991</v>
      </c>
      <c r="I3" s="38">
        <f t="shared" si="3"/>
        <v>80.849999999999994</v>
      </c>
      <c r="J3" s="6"/>
      <c r="K3" s="6"/>
      <c r="L3" s="6"/>
      <c r="M3" s="6"/>
      <c r="N3" s="6"/>
    </row>
    <row r="4" spans="1:14">
      <c r="A4" s="52">
        <v>3</v>
      </c>
      <c r="B4" s="22" t="s">
        <v>33</v>
      </c>
      <c r="C4" s="22" t="s">
        <v>34</v>
      </c>
      <c r="D4" s="22" t="s">
        <v>35</v>
      </c>
      <c r="E4" s="37">
        <v>27</v>
      </c>
      <c r="F4" s="38">
        <f t="shared" si="0"/>
        <v>67.5</v>
      </c>
      <c r="G4" s="37">
        <f t="shared" si="1"/>
        <v>6.75</v>
      </c>
      <c r="H4" s="37">
        <f t="shared" si="2"/>
        <v>8.1</v>
      </c>
      <c r="I4" s="38">
        <f t="shared" si="3"/>
        <v>81</v>
      </c>
      <c r="J4" s="6"/>
      <c r="K4" s="6"/>
      <c r="L4" s="6"/>
      <c r="M4" s="6"/>
      <c r="N4" s="6"/>
    </row>
    <row r="5" spans="1:14">
      <c r="A5" s="52">
        <v>4</v>
      </c>
      <c r="B5" s="22" t="s">
        <v>372</v>
      </c>
      <c r="C5" s="22" t="s">
        <v>373</v>
      </c>
      <c r="D5" s="22" t="s">
        <v>374</v>
      </c>
      <c r="E5" s="37">
        <v>26.95</v>
      </c>
      <c r="F5" s="38">
        <f t="shared" si="0"/>
        <v>67.375</v>
      </c>
      <c r="G5" s="37">
        <f t="shared" si="1"/>
        <v>6.7374999999999998</v>
      </c>
      <c r="H5" s="37">
        <f t="shared" si="2"/>
        <v>8.0849999999999991</v>
      </c>
      <c r="I5" s="38">
        <f t="shared" si="3"/>
        <v>80.849999999999994</v>
      </c>
      <c r="J5" s="6"/>
      <c r="K5" s="6"/>
      <c r="L5" s="6"/>
      <c r="M5" s="6"/>
      <c r="N5" s="6"/>
    </row>
    <row r="6" spans="1:14">
      <c r="A6" s="52">
        <v>5</v>
      </c>
      <c r="B6" s="22" t="s">
        <v>21</v>
      </c>
      <c r="C6" s="22" t="s">
        <v>22</v>
      </c>
      <c r="D6" s="22" t="s">
        <v>23</v>
      </c>
      <c r="E6" s="37">
        <v>25.8</v>
      </c>
      <c r="F6" s="38">
        <f t="shared" si="0"/>
        <v>64.5</v>
      </c>
      <c r="G6" s="37">
        <f t="shared" si="1"/>
        <v>6.45</v>
      </c>
      <c r="H6" s="37">
        <f t="shared" si="2"/>
        <v>7.74</v>
      </c>
      <c r="I6" s="38">
        <f t="shared" si="3"/>
        <v>77.399999999999991</v>
      </c>
      <c r="J6" s="6"/>
      <c r="K6" s="6"/>
      <c r="L6" s="6"/>
      <c r="M6" s="6"/>
      <c r="N6" s="6"/>
    </row>
    <row r="7" spans="1:14">
      <c r="A7" s="52">
        <v>6</v>
      </c>
      <c r="B7" s="22" t="s">
        <v>27</v>
      </c>
      <c r="C7" s="22" t="s">
        <v>28</v>
      </c>
      <c r="D7" s="22" t="s">
        <v>29</v>
      </c>
      <c r="E7" s="37">
        <v>27.35</v>
      </c>
      <c r="F7" s="38">
        <f t="shared" si="0"/>
        <v>68.375</v>
      </c>
      <c r="G7" s="37">
        <f t="shared" si="1"/>
        <v>6.8375000000000004</v>
      </c>
      <c r="H7" s="37">
        <f t="shared" si="2"/>
        <v>8.2050000000000001</v>
      </c>
      <c r="I7" s="38">
        <f t="shared" si="3"/>
        <v>82.05</v>
      </c>
      <c r="J7" s="6"/>
      <c r="K7" s="6"/>
      <c r="L7" s="6"/>
      <c r="M7" s="6"/>
      <c r="N7" s="6"/>
    </row>
    <row r="8" spans="1:14">
      <c r="A8" s="52">
        <v>7</v>
      </c>
      <c r="B8" s="22" t="s">
        <v>259</v>
      </c>
      <c r="C8" s="22" t="s">
        <v>260</v>
      </c>
      <c r="D8" s="22" t="s">
        <v>261</v>
      </c>
      <c r="E8" s="37">
        <v>16.899999999999999</v>
      </c>
      <c r="F8" s="38">
        <f t="shared" si="0"/>
        <v>42.25</v>
      </c>
      <c r="G8" s="37">
        <f t="shared" si="1"/>
        <v>4.2249999999999996</v>
      </c>
      <c r="H8" s="37">
        <f t="shared" si="2"/>
        <v>5.0699999999999994</v>
      </c>
      <c r="I8" s="38">
        <f t="shared" si="3"/>
        <v>50.699999999999996</v>
      </c>
      <c r="J8" s="6"/>
      <c r="K8" s="6"/>
      <c r="L8" s="6"/>
    </row>
    <row r="9" spans="1:14">
      <c r="A9" s="52">
        <v>8</v>
      </c>
      <c r="B9" s="22" t="s">
        <v>262</v>
      </c>
      <c r="C9" s="22" t="s">
        <v>263</v>
      </c>
      <c r="D9" s="22" t="s">
        <v>264</v>
      </c>
      <c r="E9" s="37">
        <v>22.65</v>
      </c>
      <c r="F9" s="38">
        <f t="shared" si="0"/>
        <v>56.625</v>
      </c>
      <c r="G9" s="37">
        <f t="shared" si="1"/>
        <v>5.6624999999999996</v>
      </c>
      <c r="H9" s="37">
        <f t="shared" si="2"/>
        <v>6.794999999999999</v>
      </c>
      <c r="I9" s="38">
        <f t="shared" si="3"/>
        <v>67.95</v>
      </c>
      <c r="J9" s="6"/>
      <c r="K9" s="6"/>
      <c r="L9" s="6"/>
    </row>
    <row r="10" spans="1:14">
      <c r="A10" s="52">
        <v>9</v>
      </c>
      <c r="B10" s="43" t="s">
        <v>267</v>
      </c>
      <c r="C10" s="43" t="s">
        <v>268</v>
      </c>
      <c r="D10" s="43" t="s">
        <v>269</v>
      </c>
      <c r="E10" s="44">
        <v>22.5</v>
      </c>
      <c r="F10" s="38">
        <f t="shared" si="0"/>
        <v>56.25</v>
      </c>
      <c r="G10" s="44">
        <f t="shared" si="1"/>
        <v>5.625</v>
      </c>
      <c r="H10" s="44">
        <f t="shared" si="2"/>
        <v>6.75</v>
      </c>
      <c r="I10" s="38">
        <f t="shared" si="3"/>
        <v>67.5</v>
      </c>
    </row>
    <row r="11" spans="1:14">
      <c r="A11" s="52">
        <v>10</v>
      </c>
      <c r="B11" s="22" t="s">
        <v>276</v>
      </c>
      <c r="C11" s="22" t="s">
        <v>277</v>
      </c>
      <c r="D11" s="22" t="s">
        <v>278</v>
      </c>
      <c r="E11" s="44">
        <v>30.25</v>
      </c>
      <c r="F11" s="38">
        <f t="shared" si="0"/>
        <v>75.625</v>
      </c>
      <c r="G11" s="44">
        <f t="shared" si="1"/>
        <v>7.5625</v>
      </c>
      <c r="H11" s="44">
        <f t="shared" si="2"/>
        <v>9.0749999999999993</v>
      </c>
      <c r="I11" s="38">
        <f t="shared" si="3"/>
        <v>90.75</v>
      </c>
    </row>
    <row r="12" spans="1:14">
      <c r="A12" s="52">
        <v>11</v>
      </c>
      <c r="B12" s="22" t="s">
        <v>57</v>
      </c>
      <c r="C12" s="22" t="s">
        <v>58</v>
      </c>
      <c r="D12" s="22" t="s">
        <v>59</v>
      </c>
      <c r="E12" s="37">
        <v>26.95</v>
      </c>
      <c r="F12" s="38">
        <f t="shared" si="0"/>
        <v>67.375</v>
      </c>
      <c r="G12" s="37">
        <f t="shared" si="1"/>
        <v>6.7374999999999998</v>
      </c>
      <c r="H12" s="37">
        <f t="shared" si="2"/>
        <v>8.0849999999999991</v>
      </c>
      <c r="I12" s="38">
        <f t="shared" si="3"/>
        <v>80.849999999999994</v>
      </c>
    </row>
    <row r="13" spans="1:14">
      <c r="A13" s="52">
        <v>12</v>
      </c>
      <c r="B13" s="22" t="s">
        <v>30</v>
      </c>
      <c r="C13" s="22" t="s">
        <v>31</v>
      </c>
      <c r="D13" s="22" t="s">
        <v>32</v>
      </c>
      <c r="E13" s="37">
        <v>25.1</v>
      </c>
      <c r="F13" s="38">
        <f t="shared" si="0"/>
        <v>62.75</v>
      </c>
      <c r="G13" s="37">
        <f t="shared" si="1"/>
        <v>6.2750000000000004</v>
      </c>
      <c r="H13" s="37">
        <f t="shared" si="2"/>
        <v>7.53</v>
      </c>
      <c r="I13" s="38">
        <f t="shared" si="3"/>
        <v>75.3</v>
      </c>
      <c r="J13" s="6"/>
      <c r="K13" s="6"/>
      <c r="L13" s="6"/>
      <c r="M13" s="6"/>
      <c r="N13" s="6"/>
    </row>
    <row r="14" spans="1:14">
      <c r="A14" s="52">
        <v>13</v>
      </c>
      <c r="B14" s="22" t="s">
        <v>265</v>
      </c>
      <c r="C14" s="22" t="s">
        <v>266</v>
      </c>
      <c r="D14" s="22" t="s">
        <v>264</v>
      </c>
      <c r="E14" s="37">
        <v>21.75</v>
      </c>
      <c r="F14" s="38">
        <f t="shared" si="0"/>
        <v>54.375</v>
      </c>
      <c r="G14" s="37">
        <f t="shared" si="1"/>
        <v>5.4375</v>
      </c>
      <c r="H14" s="37">
        <f t="shared" si="2"/>
        <v>6.5249999999999995</v>
      </c>
      <c r="I14" s="38">
        <f t="shared" si="3"/>
        <v>65.25</v>
      </c>
      <c r="J14" s="6"/>
      <c r="K14" s="6"/>
      <c r="L14" s="6"/>
    </row>
    <row r="15" spans="1:14">
      <c r="A15" s="52">
        <v>14</v>
      </c>
      <c r="B15" s="22" t="s">
        <v>12</v>
      </c>
      <c r="C15" s="22" t="s">
        <v>13</v>
      </c>
      <c r="D15" s="22" t="s">
        <v>14</v>
      </c>
      <c r="E15" s="37">
        <v>23.4</v>
      </c>
      <c r="F15" s="38">
        <f t="shared" si="0"/>
        <v>58.5</v>
      </c>
      <c r="G15" s="37">
        <f t="shared" si="1"/>
        <v>5.85</v>
      </c>
      <c r="H15" s="37">
        <f t="shared" si="2"/>
        <v>7.02</v>
      </c>
      <c r="I15" s="38">
        <f t="shared" si="3"/>
        <v>70.2</v>
      </c>
      <c r="J15" s="6"/>
      <c r="K15" s="6"/>
      <c r="L15" s="6"/>
      <c r="M15" s="6"/>
      <c r="N15" s="6"/>
    </row>
    <row r="16" spans="1:14">
      <c r="A16" s="52">
        <v>15</v>
      </c>
      <c r="B16" s="22" t="s">
        <v>383</v>
      </c>
      <c r="C16" s="22" t="s">
        <v>384</v>
      </c>
      <c r="D16" s="22" t="s">
        <v>385</v>
      </c>
      <c r="E16" s="37">
        <v>26.95</v>
      </c>
      <c r="F16" s="38">
        <f t="shared" si="0"/>
        <v>67.375</v>
      </c>
      <c r="G16" s="37">
        <f t="shared" si="1"/>
        <v>6.7374999999999998</v>
      </c>
      <c r="H16" s="37">
        <f t="shared" si="2"/>
        <v>8.0849999999999991</v>
      </c>
      <c r="I16" s="38">
        <f t="shared" si="3"/>
        <v>80.849999999999994</v>
      </c>
      <c r="J16" s="6"/>
      <c r="K16" s="6"/>
      <c r="L16" s="6"/>
      <c r="M16" s="6"/>
      <c r="N16" s="6"/>
    </row>
    <row r="17" spans="1:14">
      <c r="A17" s="52">
        <v>16</v>
      </c>
      <c r="B17" s="22" t="s">
        <v>18</v>
      </c>
      <c r="C17" s="22" t="s">
        <v>19</v>
      </c>
      <c r="D17" s="22" t="s">
        <v>20</v>
      </c>
      <c r="E17" s="37">
        <v>24.8</v>
      </c>
      <c r="F17" s="38">
        <f t="shared" si="0"/>
        <v>62</v>
      </c>
      <c r="G17" s="37">
        <f t="shared" si="1"/>
        <v>6.2</v>
      </c>
      <c r="H17" s="37">
        <f t="shared" si="2"/>
        <v>7.4399999999999995</v>
      </c>
      <c r="I17" s="38">
        <f t="shared" si="3"/>
        <v>74.399999999999991</v>
      </c>
      <c r="J17" s="6"/>
      <c r="K17" s="6"/>
      <c r="L17" s="6"/>
      <c r="M17" s="6"/>
      <c r="N17" s="6"/>
    </row>
    <row r="18" spans="1:14">
      <c r="A18" s="52">
        <v>17</v>
      </c>
      <c r="B18" s="22" t="s">
        <v>24</v>
      </c>
      <c r="C18" s="22" t="s">
        <v>25</v>
      </c>
      <c r="D18" s="22" t="s">
        <v>26</v>
      </c>
      <c r="E18" s="42">
        <v>22.7</v>
      </c>
      <c r="F18" s="38">
        <f t="shared" si="0"/>
        <v>56.75</v>
      </c>
      <c r="G18" s="42">
        <f t="shared" si="1"/>
        <v>5.6749999999999998</v>
      </c>
      <c r="H18" s="42">
        <f t="shared" si="2"/>
        <v>6.81</v>
      </c>
      <c r="I18" s="38">
        <f t="shared" si="3"/>
        <v>68.099999999999994</v>
      </c>
      <c r="J18" s="6"/>
      <c r="K18" s="6"/>
      <c r="L18" s="6"/>
      <c r="M18" s="6"/>
      <c r="N18" s="6"/>
    </row>
    <row r="19" spans="1:14">
      <c r="A19" s="52">
        <v>18</v>
      </c>
      <c r="B19" s="22" t="s">
        <v>220</v>
      </c>
      <c r="C19" s="22" t="s">
        <v>221</v>
      </c>
      <c r="D19" s="22" t="s">
        <v>222</v>
      </c>
      <c r="E19" s="37">
        <v>32.549999999999997</v>
      </c>
      <c r="F19" s="38">
        <f t="shared" si="0"/>
        <v>81.375</v>
      </c>
      <c r="G19" s="37">
        <f t="shared" si="1"/>
        <v>8.1374999999999993</v>
      </c>
      <c r="H19" s="37">
        <f t="shared" si="2"/>
        <v>9.7649999999999988</v>
      </c>
      <c r="I19" s="38">
        <f t="shared" si="3"/>
        <v>97.649999999999991</v>
      </c>
      <c r="J19" s="6"/>
      <c r="K19" s="6"/>
      <c r="L19" s="6"/>
      <c r="M19" s="6"/>
      <c r="N19" s="6"/>
    </row>
    <row r="20" spans="1:14">
      <c r="A20" s="52">
        <v>19</v>
      </c>
      <c r="B20" s="22" t="s">
        <v>345</v>
      </c>
      <c r="C20" s="22" t="s">
        <v>346</v>
      </c>
      <c r="D20" s="22" t="s">
        <v>347</v>
      </c>
      <c r="E20" s="44">
        <v>35.549999999999997</v>
      </c>
      <c r="F20" s="38">
        <f t="shared" si="0"/>
        <v>88.875</v>
      </c>
      <c r="G20" s="44">
        <f t="shared" si="1"/>
        <v>8.8874999999999993</v>
      </c>
      <c r="H20" s="44">
        <f t="shared" si="2"/>
        <v>10.664999999999999</v>
      </c>
      <c r="I20" s="38">
        <f t="shared" si="3"/>
        <v>106.64999999999999</v>
      </c>
    </row>
    <row r="21" spans="1:14">
      <c r="A21" s="52">
        <v>20</v>
      </c>
      <c r="B21" s="22" t="s">
        <v>74</v>
      </c>
      <c r="C21" s="22" t="s">
        <v>75</v>
      </c>
      <c r="D21" s="22" t="s">
        <v>76</v>
      </c>
      <c r="E21" s="37">
        <v>32.799999999999997</v>
      </c>
      <c r="F21" s="38">
        <f t="shared" si="0"/>
        <v>82</v>
      </c>
      <c r="G21" s="37">
        <f t="shared" si="1"/>
        <v>8.1999999999999993</v>
      </c>
      <c r="H21" s="37">
        <f t="shared" si="2"/>
        <v>9.8399999999999981</v>
      </c>
      <c r="I21" s="38">
        <f t="shared" si="3"/>
        <v>98.399999999999991</v>
      </c>
      <c r="J21" s="6"/>
      <c r="K21" s="6"/>
      <c r="L21" s="6"/>
      <c r="M21" s="6"/>
      <c r="N21" s="6"/>
    </row>
    <row r="22" spans="1:14">
      <c r="A22" s="52">
        <v>21</v>
      </c>
      <c r="B22" s="43" t="s">
        <v>304</v>
      </c>
      <c r="C22" s="43" t="s">
        <v>305</v>
      </c>
      <c r="D22" s="43" t="s">
        <v>306</v>
      </c>
      <c r="E22" s="44">
        <v>13.6</v>
      </c>
      <c r="F22" s="38">
        <f t="shared" si="0"/>
        <v>34</v>
      </c>
      <c r="G22" s="44">
        <f t="shared" si="1"/>
        <v>3.4</v>
      </c>
      <c r="H22" s="44">
        <f t="shared" si="2"/>
        <v>4.08</v>
      </c>
      <c r="I22" s="38">
        <f t="shared" si="3"/>
        <v>40.799999999999997</v>
      </c>
    </row>
    <row r="23" spans="1:14">
      <c r="A23" s="52">
        <v>22</v>
      </c>
      <c r="B23" s="22" t="s">
        <v>527</v>
      </c>
      <c r="C23" s="22" t="s">
        <v>528</v>
      </c>
      <c r="D23" s="22" t="s">
        <v>529</v>
      </c>
      <c r="E23" s="37">
        <v>0</v>
      </c>
      <c r="F23" s="38">
        <f t="shared" si="0"/>
        <v>0</v>
      </c>
      <c r="G23" s="37">
        <f t="shared" si="1"/>
        <v>0</v>
      </c>
      <c r="H23" s="37">
        <f t="shared" si="2"/>
        <v>0</v>
      </c>
      <c r="I23" s="38">
        <f t="shared" si="3"/>
        <v>0</v>
      </c>
      <c r="J23" s="6"/>
      <c r="K23" s="6"/>
      <c r="L23" s="6"/>
      <c r="M23" s="6"/>
      <c r="N23" s="6"/>
    </row>
  </sheetData>
  <autoFilter ref="B1:N1" xr:uid="{00000000-0009-0000-0000-000004000000}">
    <sortState ref="B2:N23">
      <sortCondition ref="B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7" tint="0.39997558519241921"/>
  </sheetPr>
  <dimension ref="A1:K86"/>
  <sheetViews>
    <sheetView workbookViewId="0">
      <selection activeCell="B2" sqref="B2"/>
    </sheetView>
  </sheetViews>
  <sheetFormatPr baseColWidth="10" defaultRowHeight="13.2"/>
  <cols>
    <col min="1" max="1" width="5.33203125" customWidth="1"/>
    <col min="2" max="2" width="29.44140625" customWidth="1"/>
    <col min="3" max="3" width="60.88671875" customWidth="1"/>
    <col min="4" max="4" width="141.88671875" customWidth="1"/>
    <col min="5" max="5" width="23.88671875" style="14" customWidth="1"/>
    <col min="6" max="6" width="17.6640625" customWidth="1"/>
    <col min="7" max="7" width="21.109375" customWidth="1"/>
    <col min="8" max="8" width="21.5546875" style="14" customWidth="1"/>
    <col min="9" max="9" width="18.5546875" customWidth="1"/>
  </cols>
  <sheetData>
    <row r="1" spans="1:11" ht="18" customHeight="1">
      <c r="B1" s="4" t="s">
        <v>8</v>
      </c>
      <c r="C1" s="4" t="s">
        <v>9</v>
      </c>
      <c r="D1" s="4" t="s">
        <v>10</v>
      </c>
      <c r="E1" s="18" t="s">
        <v>558</v>
      </c>
      <c r="F1" s="5" t="s">
        <v>11</v>
      </c>
      <c r="G1" s="5" t="s">
        <v>559</v>
      </c>
      <c r="H1" s="18" t="s">
        <v>557</v>
      </c>
      <c r="I1" s="18" t="s">
        <v>560</v>
      </c>
      <c r="J1" s="6"/>
      <c r="K1" s="6"/>
    </row>
    <row r="2" spans="1:11">
      <c r="A2" s="52">
        <v>1</v>
      </c>
      <c r="B2" s="12" t="s">
        <v>54</v>
      </c>
      <c r="C2" s="12" t="s">
        <v>55</v>
      </c>
      <c r="D2" s="12" t="s">
        <v>56</v>
      </c>
      <c r="E2" s="24">
        <v>22.1</v>
      </c>
      <c r="F2" s="25">
        <f t="shared" ref="F2:F33" si="0">SUM(E2*2.5)</f>
        <v>55.25</v>
      </c>
      <c r="G2" s="24">
        <f t="shared" ref="G2:G33" si="1">SUM(F2*100/1000)</f>
        <v>5.5250000000000004</v>
      </c>
      <c r="H2" s="24">
        <f t="shared" ref="H2:H33" si="2">SUM(G2*1.2)</f>
        <v>6.63</v>
      </c>
      <c r="I2" s="25">
        <f t="shared" ref="I2:I33" si="3">SUM(F2*1.2)</f>
        <v>66.3</v>
      </c>
      <c r="J2" s="6"/>
      <c r="K2" s="6"/>
    </row>
    <row r="3" spans="1:11">
      <c r="A3" s="52">
        <v>2</v>
      </c>
      <c r="B3" s="12" t="s">
        <v>292</v>
      </c>
      <c r="C3" s="12" t="s">
        <v>293</v>
      </c>
      <c r="D3" s="12" t="s">
        <v>281</v>
      </c>
      <c r="E3" s="24">
        <v>20.7</v>
      </c>
      <c r="F3" s="25">
        <f t="shared" si="0"/>
        <v>51.75</v>
      </c>
      <c r="G3" s="24">
        <f t="shared" si="1"/>
        <v>5.1749999999999998</v>
      </c>
      <c r="H3" s="24">
        <f t="shared" si="2"/>
        <v>6.21</v>
      </c>
      <c r="I3" s="25">
        <f t="shared" si="3"/>
        <v>62.099999999999994</v>
      </c>
      <c r="J3" s="6"/>
      <c r="K3" s="6"/>
    </row>
    <row r="4" spans="1:11">
      <c r="A4" s="52">
        <v>3</v>
      </c>
      <c r="B4" s="12" t="s">
        <v>290</v>
      </c>
      <c r="C4" s="12" t="s">
        <v>291</v>
      </c>
      <c r="D4" s="12" t="s">
        <v>281</v>
      </c>
      <c r="E4" s="24">
        <v>28.3</v>
      </c>
      <c r="F4" s="25">
        <f t="shared" si="0"/>
        <v>70.75</v>
      </c>
      <c r="G4" s="24">
        <f t="shared" si="1"/>
        <v>7.0750000000000002</v>
      </c>
      <c r="H4" s="24">
        <f t="shared" si="2"/>
        <v>8.49</v>
      </c>
      <c r="I4" s="25">
        <f t="shared" si="3"/>
        <v>84.899999999999991</v>
      </c>
      <c r="J4" s="6"/>
      <c r="K4" s="6"/>
    </row>
    <row r="5" spans="1:11">
      <c r="A5" s="52">
        <v>4</v>
      </c>
      <c r="B5" s="12" t="s">
        <v>375</v>
      </c>
      <c r="C5" s="12" t="s">
        <v>376</v>
      </c>
      <c r="D5" s="12" t="s">
        <v>281</v>
      </c>
      <c r="E5" s="24">
        <v>29.45</v>
      </c>
      <c r="F5" s="25">
        <f t="shared" si="0"/>
        <v>73.625</v>
      </c>
      <c r="G5" s="24">
        <f t="shared" si="1"/>
        <v>7.3624999999999998</v>
      </c>
      <c r="H5" s="24">
        <f t="shared" si="2"/>
        <v>8.8349999999999991</v>
      </c>
      <c r="I5" s="25">
        <f t="shared" si="3"/>
        <v>88.35</v>
      </c>
      <c r="J5" s="6"/>
      <c r="K5" s="6"/>
    </row>
    <row r="6" spans="1:11">
      <c r="A6" s="52">
        <v>5</v>
      </c>
      <c r="B6" s="12" t="s">
        <v>89</v>
      </c>
      <c r="C6" s="12" t="s">
        <v>90</v>
      </c>
      <c r="D6" s="12" t="s">
        <v>91</v>
      </c>
      <c r="E6" s="24">
        <v>26.95</v>
      </c>
      <c r="F6" s="25">
        <f t="shared" si="0"/>
        <v>67.375</v>
      </c>
      <c r="G6" s="24">
        <f t="shared" si="1"/>
        <v>6.7374999999999998</v>
      </c>
      <c r="H6" s="24">
        <f t="shared" si="2"/>
        <v>8.0849999999999991</v>
      </c>
      <c r="I6" s="25">
        <f t="shared" si="3"/>
        <v>80.849999999999994</v>
      </c>
      <c r="J6" s="6"/>
      <c r="K6" s="6"/>
    </row>
    <row r="7" spans="1:11">
      <c r="A7" s="52">
        <v>6</v>
      </c>
      <c r="B7" s="12" t="s">
        <v>284</v>
      </c>
      <c r="C7" s="12" t="s">
        <v>285</v>
      </c>
      <c r="D7" s="12" t="s">
        <v>281</v>
      </c>
      <c r="E7" s="24">
        <v>14.95</v>
      </c>
      <c r="F7" s="25">
        <f t="shared" si="0"/>
        <v>37.375</v>
      </c>
      <c r="G7" s="24">
        <f t="shared" si="1"/>
        <v>3.7374999999999998</v>
      </c>
      <c r="H7" s="24">
        <f t="shared" si="2"/>
        <v>4.4849999999999994</v>
      </c>
      <c r="I7" s="25">
        <f t="shared" si="3"/>
        <v>44.85</v>
      </c>
      <c r="J7" s="6"/>
      <c r="K7" s="6"/>
    </row>
    <row r="8" spans="1:11">
      <c r="A8" s="52">
        <v>7</v>
      </c>
      <c r="B8" s="12" t="s">
        <v>279</v>
      </c>
      <c r="C8" s="12" t="s">
        <v>280</v>
      </c>
      <c r="D8" s="12" t="s">
        <v>281</v>
      </c>
      <c r="E8" s="24">
        <v>15.55</v>
      </c>
      <c r="F8" s="25">
        <f t="shared" si="0"/>
        <v>38.875</v>
      </c>
      <c r="G8" s="24">
        <f t="shared" si="1"/>
        <v>3.8875000000000002</v>
      </c>
      <c r="H8" s="24">
        <f t="shared" si="2"/>
        <v>4.665</v>
      </c>
      <c r="I8" s="25">
        <f t="shared" si="3"/>
        <v>46.65</v>
      </c>
      <c r="J8" s="6"/>
      <c r="K8" s="6"/>
    </row>
    <row r="9" spans="1:11">
      <c r="A9" s="52">
        <v>8</v>
      </c>
      <c r="B9" s="12" t="s">
        <v>307</v>
      </c>
      <c r="C9" s="12" t="s">
        <v>308</v>
      </c>
      <c r="D9" s="12" t="s">
        <v>281</v>
      </c>
      <c r="E9" s="24">
        <v>19.05</v>
      </c>
      <c r="F9" s="25">
        <f t="shared" si="0"/>
        <v>47.625</v>
      </c>
      <c r="G9" s="24">
        <f t="shared" si="1"/>
        <v>4.7625000000000002</v>
      </c>
      <c r="H9" s="24">
        <f t="shared" si="2"/>
        <v>5.7149999999999999</v>
      </c>
      <c r="I9" s="25">
        <f t="shared" si="3"/>
        <v>57.15</v>
      </c>
      <c r="J9" s="6"/>
      <c r="K9" s="6"/>
    </row>
    <row r="10" spans="1:11">
      <c r="A10" s="52">
        <v>9</v>
      </c>
      <c r="B10" s="12" t="s">
        <v>309</v>
      </c>
      <c r="C10" s="12" t="s">
        <v>283</v>
      </c>
      <c r="D10" s="12" t="s">
        <v>281</v>
      </c>
      <c r="E10" s="24">
        <v>16.95</v>
      </c>
      <c r="F10" s="25">
        <f t="shared" si="0"/>
        <v>42.375</v>
      </c>
      <c r="G10" s="24">
        <f t="shared" si="1"/>
        <v>4.2374999999999998</v>
      </c>
      <c r="H10" s="24">
        <f t="shared" si="2"/>
        <v>5.085</v>
      </c>
      <c r="I10" s="25">
        <f t="shared" si="3"/>
        <v>50.85</v>
      </c>
      <c r="J10" s="6"/>
      <c r="K10" s="6"/>
    </row>
    <row r="11" spans="1:11">
      <c r="A11" s="52">
        <v>10</v>
      </c>
      <c r="B11" s="12" t="s">
        <v>282</v>
      </c>
      <c r="C11" s="12" t="s">
        <v>283</v>
      </c>
      <c r="D11" s="12" t="s">
        <v>281</v>
      </c>
      <c r="E11" s="24">
        <v>21.6</v>
      </c>
      <c r="F11" s="25">
        <f t="shared" si="0"/>
        <v>54</v>
      </c>
      <c r="G11" s="24">
        <f t="shared" si="1"/>
        <v>5.4</v>
      </c>
      <c r="H11" s="24">
        <f t="shared" si="2"/>
        <v>6.48</v>
      </c>
      <c r="I11" s="25">
        <f t="shared" si="3"/>
        <v>64.8</v>
      </c>
      <c r="J11" s="6"/>
      <c r="K11" s="6"/>
    </row>
    <row r="12" spans="1:11">
      <c r="A12" s="52">
        <v>11</v>
      </c>
      <c r="B12" s="12" t="s">
        <v>535</v>
      </c>
      <c r="C12" s="12" t="s">
        <v>536</v>
      </c>
      <c r="D12" s="12" t="s">
        <v>555</v>
      </c>
      <c r="E12" s="24">
        <v>26.55</v>
      </c>
      <c r="F12" s="25">
        <f t="shared" si="0"/>
        <v>66.375</v>
      </c>
      <c r="G12" s="24">
        <f t="shared" si="1"/>
        <v>6.6375000000000002</v>
      </c>
      <c r="H12" s="24">
        <f t="shared" si="2"/>
        <v>7.9649999999999999</v>
      </c>
      <c r="I12" s="25">
        <f t="shared" si="3"/>
        <v>79.649999999999991</v>
      </c>
      <c r="J12" s="6"/>
      <c r="K12" s="6"/>
    </row>
    <row r="13" spans="1:11">
      <c r="A13" s="52">
        <v>12</v>
      </c>
      <c r="B13" s="12" t="s">
        <v>98</v>
      </c>
      <c r="C13" s="12" t="s">
        <v>99</v>
      </c>
      <c r="D13" s="12" t="s">
        <v>100</v>
      </c>
      <c r="E13" s="24">
        <v>23.4</v>
      </c>
      <c r="F13" s="25">
        <f t="shared" si="0"/>
        <v>58.5</v>
      </c>
      <c r="G13" s="24">
        <f t="shared" si="1"/>
        <v>5.85</v>
      </c>
      <c r="H13" s="24">
        <f t="shared" si="2"/>
        <v>7.02</v>
      </c>
      <c r="I13" s="25">
        <f t="shared" si="3"/>
        <v>70.2</v>
      </c>
      <c r="J13" s="6"/>
      <c r="K13" s="6"/>
    </row>
    <row r="14" spans="1:11">
      <c r="A14" s="52">
        <v>13</v>
      </c>
      <c r="B14" s="12" t="s">
        <v>386</v>
      </c>
      <c r="C14" s="12" t="s">
        <v>387</v>
      </c>
      <c r="D14" s="12" t="s">
        <v>388</v>
      </c>
      <c r="E14" s="24">
        <v>26.95</v>
      </c>
      <c r="F14" s="25">
        <f t="shared" si="0"/>
        <v>67.375</v>
      </c>
      <c r="G14" s="24">
        <f t="shared" si="1"/>
        <v>6.7374999999999998</v>
      </c>
      <c r="H14" s="24">
        <f t="shared" si="2"/>
        <v>8.0849999999999991</v>
      </c>
      <c r="I14" s="25">
        <f t="shared" si="3"/>
        <v>80.849999999999994</v>
      </c>
      <c r="J14" s="6"/>
      <c r="K14" s="6"/>
    </row>
    <row r="15" spans="1:11">
      <c r="A15" s="52">
        <v>14</v>
      </c>
      <c r="B15" s="12" t="s">
        <v>445</v>
      </c>
      <c r="C15" s="12" t="s">
        <v>446</v>
      </c>
      <c r="D15" s="12" t="s">
        <v>281</v>
      </c>
      <c r="E15" s="24">
        <v>0</v>
      </c>
      <c r="F15" s="25">
        <f t="shared" si="0"/>
        <v>0</v>
      </c>
      <c r="G15" s="24">
        <f t="shared" si="1"/>
        <v>0</v>
      </c>
      <c r="H15" s="24">
        <f t="shared" si="2"/>
        <v>0</v>
      </c>
      <c r="I15" s="25">
        <f t="shared" si="3"/>
        <v>0</v>
      </c>
      <c r="J15" s="6"/>
      <c r="K15" s="6"/>
    </row>
    <row r="16" spans="1:11">
      <c r="A16" s="52">
        <v>15</v>
      </c>
      <c r="B16" s="12" t="s">
        <v>288</v>
      </c>
      <c r="C16" s="12" t="s">
        <v>289</v>
      </c>
      <c r="D16" s="12" t="s">
        <v>281</v>
      </c>
      <c r="E16" s="24">
        <v>25.7</v>
      </c>
      <c r="F16" s="25">
        <f t="shared" si="0"/>
        <v>64.25</v>
      </c>
      <c r="G16" s="24">
        <f t="shared" si="1"/>
        <v>6.4249999999999998</v>
      </c>
      <c r="H16" s="24">
        <f t="shared" si="2"/>
        <v>7.7099999999999991</v>
      </c>
      <c r="I16" s="25">
        <f t="shared" si="3"/>
        <v>77.099999999999994</v>
      </c>
      <c r="J16" s="6"/>
      <c r="K16" s="6"/>
    </row>
    <row r="17" spans="1:11">
      <c r="A17" s="52">
        <v>16</v>
      </c>
      <c r="B17" s="12" t="s">
        <v>314</v>
      </c>
      <c r="C17" s="12" t="s">
        <v>315</v>
      </c>
      <c r="D17" s="12" t="s">
        <v>281</v>
      </c>
      <c r="E17" s="24">
        <v>0</v>
      </c>
      <c r="F17" s="25">
        <f t="shared" si="0"/>
        <v>0</v>
      </c>
      <c r="G17" s="24">
        <f t="shared" si="1"/>
        <v>0</v>
      </c>
      <c r="H17" s="24">
        <f t="shared" si="2"/>
        <v>0</v>
      </c>
      <c r="I17" s="25">
        <f t="shared" si="3"/>
        <v>0</v>
      </c>
      <c r="J17" s="6"/>
      <c r="K17" s="6"/>
    </row>
    <row r="18" spans="1:11">
      <c r="A18" s="52">
        <v>17</v>
      </c>
      <c r="B18" s="12" t="s">
        <v>310</v>
      </c>
      <c r="C18" s="12" t="s">
        <v>311</v>
      </c>
      <c r="D18" s="12" t="s">
        <v>281</v>
      </c>
      <c r="E18" s="24">
        <v>30.55</v>
      </c>
      <c r="F18" s="25">
        <f t="shared" si="0"/>
        <v>76.375</v>
      </c>
      <c r="G18" s="24">
        <f t="shared" si="1"/>
        <v>7.6375000000000002</v>
      </c>
      <c r="H18" s="24">
        <f t="shared" si="2"/>
        <v>9.1649999999999991</v>
      </c>
      <c r="I18" s="25">
        <f t="shared" si="3"/>
        <v>91.649999999999991</v>
      </c>
      <c r="J18" s="6"/>
      <c r="K18" s="6"/>
    </row>
    <row r="19" spans="1:11">
      <c r="A19" s="52">
        <v>18</v>
      </c>
      <c r="B19" s="12" t="s">
        <v>348</v>
      </c>
      <c r="C19" s="12" t="s">
        <v>349</v>
      </c>
      <c r="D19" s="12" t="s">
        <v>281</v>
      </c>
      <c r="E19" s="24">
        <v>34.700000000000003</v>
      </c>
      <c r="F19" s="25">
        <f t="shared" si="0"/>
        <v>86.75</v>
      </c>
      <c r="G19" s="24">
        <f t="shared" si="1"/>
        <v>8.6750000000000007</v>
      </c>
      <c r="H19" s="24">
        <f t="shared" si="2"/>
        <v>10.41</v>
      </c>
      <c r="I19" s="25">
        <f t="shared" si="3"/>
        <v>104.1</v>
      </c>
      <c r="J19" s="6"/>
      <c r="K19" s="6"/>
    </row>
    <row r="20" spans="1:11">
      <c r="A20" s="52">
        <v>19</v>
      </c>
      <c r="B20" s="12" t="s">
        <v>286</v>
      </c>
      <c r="C20" s="12" t="s">
        <v>287</v>
      </c>
      <c r="D20" s="12" t="s">
        <v>281</v>
      </c>
      <c r="E20" s="24">
        <v>27.55</v>
      </c>
      <c r="F20" s="25">
        <f t="shared" si="0"/>
        <v>68.875</v>
      </c>
      <c r="G20" s="24">
        <f t="shared" si="1"/>
        <v>6.8875000000000002</v>
      </c>
      <c r="H20" s="24">
        <f t="shared" si="2"/>
        <v>8.2650000000000006</v>
      </c>
      <c r="I20" s="25">
        <f t="shared" si="3"/>
        <v>82.649999999999991</v>
      </c>
      <c r="J20" s="6"/>
      <c r="K20" s="6"/>
    </row>
    <row r="21" spans="1:11">
      <c r="A21" s="52">
        <v>20</v>
      </c>
      <c r="B21" s="12" t="s">
        <v>312</v>
      </c>
      <c r="C21" s="12" t="s">
        <v>313</v>
      </c>
      <c r="D21" s="12" t="s">
        <v>281</v>
      </c>
      <c r="E21" s="24">
        <v>0</v>
      </c>
      <c r="F21" s="25">
        <f t="shared" si="0"/>
        <v>0</v>
      </c>
      <c r="G21" s="24">
        <f t="shared" si="1"/>
        <v>0</v>
      </c>
      <c r="H21" s="24">
        <f t="shared" si="2"/>
        <v>0</v>
      </c>
      <c r="I21" s="25">
        <f t="shared" si="3"/>
        <v>0</v>
      </c>
      <c r="J21" s="6"/>
      <c r="K21" s="6"/>
    </row>
    <row r="22" spans="1:11">
      <c r="A22" s="52">
        <v>21</v>
      </c>
      <c r="B22" s="12" t="s">
        <v>235</v>
      </c>
      <c r="C22" s="12" t="s">
        <v>236</v>
      </c>
      <c r="D22" s="12" t="s">
        <v>237</v>
      </c>
      <c r="E22" s="24">
        <v>31.95</v>
      </c>
      <c r="F22" s="25">
        <f t="shared" si="0"/>
        <v>79.875</v>
      </c>
      <c r="G22" s="24">
        <f t="shared" si="1"/>
        <v>7.9874999999999998</v>
      </c>
      <c r="H22" s="24">
        <f t="shared" si="2"/>
        <v>9.5849999999999991</v>
      </c>
      <c r="I22" s="25">
        <f t="shared" si="3"/>
        <v>95.85</v>
      </c>
      <c r="J22" s="6"/>
      <c r="K22" s="6"/>
    </row>
    <row r="23" spans="1:11">
      <c r="A23" s="52">
        <v>22</v>
      </c>
      <c r="B23" s="12" t="s">
        <v>170</v>
      </c>
      <c r="C23" s="12" t="s">
        <v>171</v>
      </c>
      <c r="D23" s="12" t="s">
        <v>172</v>
      </c>
      <c r="E23" s="24">
        <v>16.55</v>
      </c>
      <c r="F23" s="25">
        <f t="shared" si="0"/>
        <v>41.375</v>
      </c>
      <c r="G23" s="24">
        <f t="shared" si="1"/>
        <v>4.1375000000000002</v>
      </c>
      <c r="H23" s="24">
        <f t="shared" si="2"/>
        <v>4.9649999999999999</v>
      </c>
      <c r="I23" s="25">
        <f t="shared" si="3"/>
        <v>49.65</v>
      </c>
      <c r="J23" s="6"/>
      <c r="K23" s="6"/>
    </row>
    <row r="24" spans="1:11">
      <c r="A24" s="52">
        <v>23</v>
      </c>
      <c r="B24" s="12" t="s">
        <v>107</v>
      </c>
      <c r="C24" s="12" t="s">
        <v>108</v>
      </c>
      <c r="D24" s="12" t="s">
        <v>109</v>
      </c>
      <c r="E24" s="24">
        <v>29.9</v>
      </c>
      <c r="F24" s="25">
        <f t="shared" si="0"/>
        <v>74.75</v>
      </c>
      <c r="G24" s="24">
        <f t="shared" si="1"/>
        <v>7.4749999999999996</v>
      </c>
      <c r="H24" s="24">
        <f t="shared" si="2"/>
        <v>8.9699999999999989</v>
      </c>
      <c r="I24" s="25">
        <f t="shared" si="3"/>
        <v>89.7</v>
      </c>
      <c r="J24" s="6"/>
      <c r="K24" s="6"/>
    </row>
    <row r="25" spans="1:11">
      <c r="A25" s="52">
        <v>24</v>
      </c>
      <c r="B25" s="12" t="s">
        <v>179</v>
      </c>
      <c r="C25" s="12" t="s">
        <v>180</v>
      </c>
      <c r="D25" s="12" t="s">
        <v>181</v>
      </c>
      <c r="E25" s="24">
        <v>22</v>
      </c>
      <c r="F25" s="25">
        <f t="shared" si="0"/>
        <v>55</v>
      </c>
      <c r="G25" s="24">
        <f t="shared" si="1"/>
        <v>5.5</v>
      </c>
      <c r="H25" s="24">
        <f t="shared" si="2"/>
        <v>6.6</v>
      </c>
      <c r="I25" s="25">
        <f t="shared" si="3"/>
        <v>66</v>
      </c>
      <c r="J25" s="6"/>
      <c r="K25" s="6"/>
    </row>
    <row r="26" spans="1:11">
      <c r="A26" s="52">
        <v>25</v>
      </c>
      <c r="B26" s="12" t="s">
        <v>63</v>
      </c>
      <c r="C26" s="12" t="s">
        <v>64</v>
      </c>
      <c r="D26" s="12" t="s">
        <v>65</v>
      </c>
      <c r="E26" s="24">
        <v>25.8</v>
      </c>
      <c r="F26" s="25">
        <f t="shared" si="0"/>
        <v>64.5</v>
      </c>
      <c r="G26" s="24">
        <f t="shared" si="1"/>
        <v>6.45</v>
      </c>
      <c r="H26" s="24">
        <f t="shared" si="2"/>
        <v>7.74</v>
      </c>
      <c r="I26" s="25">
        <f t="shared" si="3"/>
        <v>77.399999999999991</v>
      </c>
      <c r="J26" s="6"/>
      <c r="K26" s="6"/>
    </row>
    <row r="27" spans="1:11">
      <c r="A27" s="52">
        <v>26</v>
      </c>
      <c r="B27" s="12" t="s">
        <v>294</v>
      </c>
      <c r="C27" s="12" t="s">
        <v>295</v>
      </c>
      <c r="D27" s="12" t="s">
        <v>281</v>
      </c>
      <c r="E27" s="24">
        <v>23.95</v>
      </c>
      <c r="F27" s="25">
        <f t="shared" si="0"/>
        <v>59.875</v>
      </c>
      <c r="G27" s="24">
        <f t="shared" si="1"/>
        <v>5.9874999999999998</v>
      </c>
      <c r="H27" s="24">
        <f t="shared" si="2"/>
        <v>7.1849999999999996</v>
      </c>
      <c r="I27" s="25">
        <f t="shared" si="3"/>
        <v>71.849999999999994</v>
      </c>
      <c r="J27" s="6"/>
      <c r="K27" s="6"/>
    </row>
    <row r="28" spans="1:11">
      <c r="A28" s="52">
        <v>27</v>
      </c>
      <c r="B28" s="12" t="s">
        <v>223</v>
      </c>
      <c r="C28" s="12" t="s">
        <v>224</v>
      </c>
      <c r="D28" s="12" t="s">
        <v>225</v>
      </c>
      <c r="E28" s="24">
        <v>27.75</v>
      </c>
      <c r="F28" s="25">
        <f t="shared" si="0"/>
        <v>69.375</v>
      </c>
      <c r="G28" s="24">
        <f t="shared" si="1"/>
        <v>6.9375</v>
      </c>
      <c r="H28" s="24">
        <f t="shared" si="2"/>
        <v>8.3249999999999993</v>
      </c>
      <c r="I28" s="25">
        <f t="shared" si="3"/>
        <v>83.25</v>
      </c>
      <c r="J28" s="6"/>
      <c r="K28" s="6"/>
    </row>
    <row r="29" spans="1:11">
      <c r="A29" s="52">
        <v>28</v>
      </c>
      <c r="B29" s="12" t="s">
        <v>66</v>
      </c>
      <c r="C29" s="12" t="s">
        <v>67</v>
      </c>
      <c r="D29" s="12" t="s">
        <v>44</v>
      </c>
      <c r="E29" s="24">
        <v>24.35</v>
      </c>
      <c r="F29" s="25">
        <f t="shared" si="0"/>
        <v>60.875</v>
      </c>
      <c r="G29" s="24">
        <f t="shared" si="1"/>
        <v>6.0875000000000004</v>
      </c>
      <c r="H29" s="24">
        <f t="shared" si="2"/>
        <v>7.3049999999999997</v>
      </c>
      <c r="I29" s="25">
        <f t="shared" si="3"/>
        <v>73.05</v>
      </c>
      <c r="J29" s="6"/>
      <c r="K29" s="6"/>
    </row>
    <row r="30" spans="1:11">
      <c r="A30" s="52">
        <v>29</v>
      </c>
      <c r="B30" s="12" t="s">
        <v>42</v>
      </c>
      <c r="C30" s="12" t="s">
        <v>43</v>
      </c>
      <c r="D30" s="12" t="s">
        <v>44</v>
      </c>
      <c r="E30" s="24">
        <v>15.85</v>
      </c>
      <c r="F30" s="25">
        <f t="shared" si="0"/>
        <v>39.625</v>
      </c>
      <c r="G30" s="24">
        <f t="shared" si="1"/>
        <v>3.9624999999999999</v>
      </c>
      <c r="H30" s="24">
        <f t="shared" si="2"/>
        <v>4.7549999999999999</v>
      </c>
      <c r="I30" s="25">
        <f t="shared" si="3"/>
        <v>47.55</v>
      </c>
      <c r="J30" s="6"/>
      <c r="K30" s="6"/>
    </row>
    <row r="31" spans="1:11">
      <c r="A31" s="52">
        <v>30</v>
      </c>
      <c r="B31" s="12" t="s">
        <v>182</v>
      </c>
      <c r="C31" s="12" t="s">
        <v>183</v>
      </c>
      <c r="D31" s="12" t="s">
        <v>184</v>
      </c>
      <c r="E31" s="24">
        <v>25.35</v>
      </c>
      <c r="F31" s="25">
        <f t="shared" si="0"/>
        <v>63.375</v>
      </c>
      <c r="G31" s="24">
        <f t="shared" si="1"/>
        <v>6.3375000000000004</v>
      </c>
      <c r="H31" s="24">
        <f t="shared" si="2"/>
        <v>7.6050000000000004</v>
      </c>
      <c r="I31" s="25">
        <f t="shared" si="3"/>
        <v>76.05</v>
      </c>
      <c r="J31" s="6"/>
      <c r="K31" s="6"/>
    </row>
    <row r="32" spans="1:11">
      <c r="A32" s="52">
        <v>31</v>
      </c>
      <c r="B32" s="12" t="s">
        <v>316</v>
      </c>
      <c r="C32" s="12" t="s">
        <v>317</v>
      </c>
      <c r="D32" s="12" t="s">
        <v>281</v>
      </c>
      <c r="E32" s="24">
        <v>27.8</v>
      </c>
      <c r="F32" s="25">
        <f t="shared" si="0"/>
        <v>69.5</v>
      </c>
      <c r="G32" s="24">
        <f t="shared" si="1"/>
        <v>6.95</v>
      </c>
      <c r="H32" s="24">
        <f t="shared" si="2"/>
        <v>8.34</v>
      </c>
      <c r="I32" s="25">
        <f t="shared" si="3"/>
        <v>83.399999999999991</v>
      </c>
      <c r="J32" s="6"/>
      <c r="K32" s="6"/>
    </row>
    <row r="33" spans="1:11">
      <c r="A33" s="52">
        <v>32</v>
      </c>
      <c r="B33" s="12" t="s">
        <v>421</v>
      </c>
      <c r="C33" s="12" t="s">
        <v>422</v>
      </c>
      <c r="D33" s="12" t="s">
        <v>423</v>
      </c>
      <c r="E33" s="24">
        <v>20.7</v>
      </c>
      <c r="F33" s="25">
        <f t="shared" si="0"/>
        <v>51.75</v>
      </c>
      <c r="G33" s="24">
        <f t="shared" si="1"/>
        <v>5.1749999999999998</v>
      </c>
      <c r="H33" s="24">
        <f t="shared" si="2"/>
        <v>6.21</v>
      </c>
      <c r="I33" s="25">
        <f t="shared" si="3"/>
        <v>62.099999999999994</v>
      </c>
      <c r="J33" s="6"/>
      <c r="K33" s="6"/>
    </row>
    <row r="34" spans="1:11">
      <c r="A34" s="52">
        <v>33</v>
      </c>
      <c r="B34" s="12" t="s">
        <v>298</v>
      </c>
      <c r="C34" s="12" t="s">
        <v>299</v>
      </c>
      <c r="D34" s="12" t="s">
        <v>281</v>
      </c>
      <c r="E34" s="24">
        <v>24.7</v>
      </c>
      <c r="F34" s="25">
        <f t="shared" ref="F34:F65" si="4">SUM(E34*2.5)</f>
        <v>61.75</v>
      </c>
      <c r="G34" s="24">
        <f t="shared" ref="G34:G65" si="5">SUM(F34*100/1000)</f>
        <v>6.1749999999999998</v>
      </c>
      <c r="H34" s="24">
        <f t="shared" ref="H34:H65" si="6">SUM(G34*1.2)</f>
        <v>7.4099999999999993</v>
      </c>
      <c r="I34" s="25">
        <f t="shared" ref="I34:I65" si="7">SUM(F34*1.2)</f>
        <v>74.099999999999994</v>
      </c>
      <c r="J34" s="6"/>
      <c r="K34" s="6"/>
    </row>
    <row r="35" spans="1:11">
      <c r="A35" s="52">
        <v>34</v>
      </c>
      <c r="B35" s="12" t="s">
        <v>164</v>
      </c>
      <c r="C35" s="12" t="s">
        <v>165</v>
      </c>
      <c r="D35" s="12" t="s">
        <v>166</v>
      </c>
      <c r="E35" s="24">
        <v>19.2</v>
      </c>
      <c r="F35" s="25">
        <f t="shared" si="4"/>
        <v>48</v>
      </c>
      <c r="G35" s="24">
        <f t="shared" si="5"/>
        <v>4.8</v>
      </c>
      <c r="H35" s="24">
        <f t="shared" si="6"/>
        <v>5.76</v>
      </c>
      <c r="I35" s="25">
        <f t="shared" si="7"/>
        <v>57.599999999999994</v>
      </c>
      <c r="J35" s="6"/>
      <c r="K35" s="6"/>
    </row>
    <row r="36" spans="1:11">
      <c r="A36" s="52">
        <v>35</v>
      </c>
      <c r="B36" s="12" t="s">
        <v>51</v>
      </c>
      <c r="C36" s="12" t="s">
        <v>52</v>
      </c>
      <c r="D36" s="12" t="s">
        <v>53</v>
      </c>
      <c r="E36" s="24">
        <v>23.7</v>
      </c>
      <c r="F36" s="25">
        <f t="shared" si="4"/>
        <v>59.25</v>
      </c>
      <c r="G36" s="24">
        <f t="shared" si="5"/>
        <v>5.9249999999999998</v>
      </c>
      <c r="H36" s="24">
        <f t="shared" si="6"/>
        <v>7.1099999999999994</v>
      </c>
      <c r="I36" s="25">
        <f t="shared" si="7"/>
        <v>71.099999999999994</v>
      </c>
      <c r="J36" s="6"/>
      <c r="K36" s="6"/>
    </row>
    <row r="37" spans="1:11">
      <c r="A37" s="52">
        <v>36</v>
      </c>
      <c r="B37" s="12" t="s">
        <v>68</v>
      </c>
      <c r="C37" s="12" t="s">
        <v>69</v>
      </c>
      <c r="D37" s="12" t="s">
        <v>70</v>
      </c>
      <c r="E37" s="24">
        <v>23.85</v>
      </c>
      <c r="F37" s="25">
        <f t="shared" si="4"/>
        <v>59.625</v>
      </c>
      <c r="G37" s="24">
        <f t="shared" si="5"/>
        <v>5.9625000000000004</v>
      </c>
      <c r="H37" s="24">
        <f t="shared" si="6"/>
        <v>7.1550000000000002</v>
      </c>
      <c r="I37" s="25">
        <f t="shared" si="7"/>
        <v>71.55</v>
      </c>
      <c r="J37" s="6"/>
      <c r="K37" s="6"/>
    </row>
    <row r="38" spans="1:11">
      <c r="A38" s="52">
        <v>37</v>
      </c>
      <c r="B38" s="12" t="s">
        <v>296</v>
      </c>
      <c r="C38" s="12" t="s">
        <v>297</v>
      </c>
      <c r="D38" s="12" t="s">
        <v>281</v>
      </c>
      <c r="E38" s="24">
        <v>25.4</v>
      </c>
      <c r="F38" s="25">
        <f t="shared" si="4"/>
        <v>63.5</v>
      </c>
      <c r="G38" s="24">
        <f t="shared" si="5"/>
        <v>6.35</v>
      </c>
      <c r="H38" s="24">
        <f t="shared" si="6"/>
        <v>7.6199999999999992</v>
      </c>
      <c r="I38" s="25">
        <f t="shared" si="7"/>
        <v>76.2</v>
      </c>
      <c r="J38" s="6"/>
      <c r="K38" s="6"/>
    </row>
    <row r="39" spans="1:11">
      <c r="A39" s="52">
        <v>38</v>
      </c>
      <c r="B39" s="12" t="s">
        <v>400</v>
      </c>
      <c r="C39" s="12" t="s">
        <v>401</v>
      </c>
      <c r="D39" s="12" t="s">
        <v>402</v>
      </c>
      <c r="E39" s="24">
        <v>0</v>
      </c>
      <c r="F39" s="25">
        <f t="shared" si="4"/>
        <v>0</v>
      </c>
      <c r="G39" s="24">
        <f t="shared" si="5"/>
        <v>0</v>
      </c>
      <c r="H39" s="24">
        <f t="shared" si="6"/>
        <v>0</v>
      </c>
      <c r="I39" s="25">
        <f t="shared" si="7"/>
        <v>0</v>
      </c>
      <c r="J39" s="6"/>
      <c r="K39" s="6"/>
    </row>
    <row r="40" spans="1:11">
      <c r="A40" s="52">
        <v>39</v>
      </c>
      <c r="B40" s="12" t="s">
        <v>300</v>
      </c>
      <c r="C40" s="12" t="s">
        <v>301</v>
      </c>
      <c r="D40" s="12" t="s">
        <v>281</v>
      </c>
      <c r="E40" s="24">
        <v>19.02</v>
      </c>
      <c r="F40" s="25">
        <f t="shared" si="4"/>
        <v>47.55</v>
      </c>
      <c r="G40" s="24">
        <f t="shared" si="5"/>
        <v>4.7549999999999999</v>
      </c>
      <c r="H40" s="24">
        <f t="shared" si="6"/>
        <v>5.7059999999999995</v>
      </c>
      <c r="I40" s="25">
        <f t="shared" si="7"/>
        <v>57.059999999999995</v>
      </c>
      <c r="J40" s="6"/>
      <c r="K40" s="6"/>
    </row>
    <row r="41" spans="1:11">
      <c r="A41" s="52">
        <v>40</v>
      </c>
      <c r="B41" s="12" t="s">
        <v>439</v>
      </c>
      <c r="C41" s="12" t="s">
        <v>440</v>
      </c>
      <c r="D41" s="12" t="s">
        <v>441</v>
      </c>
      <c r="E41" s="24">
        <v>26.65</v>
      </c>
      <c r="F41" s="25">
        <f t="shared" si="4"/>
        <v>66.625</v>
      </c>
      <c r="G41" s="24">
        <f t="shared" si="5"/>
        <v>6.6624999999999996</v>
      </c>
      <c r="H41" s="24">
        <f t="shared" si="6"/>
        <v>7.9949999999999992</v>
      </c>
      <c r="I41" s="25">
        <f t="shared" si="7"/>
        <v>79.95</v>
      </c>
      <c r="J41" s="6"/>
      <c r="K41" s="6"/>
    </row>
    <row r="42" spans="1:11">
      <c r="A42" s="52">
        <v>41</v>
      </c>
      <c r="B42" s="12" t="s">
        <v>436</v>
      </c>
      <c r="C42" s="12" t="s">
        <v>437</v>
      </c>
      <c r="D42" s="12" t="s">
        <v>438</v>
      </c>
      <c r="E42" s="24">
        <v>22.55</v>
      </c>
      <c r="F42" s="25">
        <f t="shared" si="4"/>
        <v>56.375</v>
      </c>
      <c r="G42" s="24">
        <f t="shared" si="5"/>
        <v>5.6375000000000002</v>
      </c>
      <c r="H42" s="24">
        <f t="shared" si="6"/>
        <v>6.7649999999999997</v>
      </c>
      <c r="I42" s="25">
        <f t="shared" si="7"/>
        <v>67.649999999999991</v>
      </c>
      <c r="J42" s="6"/>
      <c r="K42" s="6"/>
    </row>
    <row r="43" spans="1:11">
      <c r="A43" s="52">
        <v>42</v>
      </c>
      <c r="B43" s="12" t="s">
        <v>101</v>
      </c>
      <c r="C43" s="12" t="s">
        <v>102</v>
      </c>
      <c r="D43" s="12" t="s">
        <v>103</v>
      </c>
      <c r="E43" s="24">
        <v>24.3</v>
      </c>
      <c r="F43" s="25">
        <f t="shared" si="4"/>
        <v>60.75</v>
      </c>
      <c r="G43" s="24">
        <f t="shared" si="5"/>
        <v>6.0750000000000002</v>
      </c>
      <c r="H43" s="24">
        <f t="shared" si="6"/>
        <v>7.29</v>
      </c>
      <c r="I43" s="25">
        <f t="shared" si="7"/>
        <v>72.899999999999991</v>
      </c>
      <c r="J43" s="6"/>
      <c r="K43" s="6"/>
    </row>
    <row r="44" spans="1:11">
      <c r="A44" s="52">
        <v>43</v>
      </c>
      <c r="B44" s="12" t="s">
        <v>442</v>
      </c>
      <c r="C44" s="12" t="s">
        <v>443</v>
      </c>
      <c r="D44" s="12" t="s">
        <v>444</v>
      </c>
      <c r="E44" s="24">
        <v>26.7</v>
      </c>
      <c r="F44" s="25">
        <f t="shared" si="4"/>
        <v>66.75</v>
      </c>
      <c r="G44" s="24">
        <f t="shared" si="5"/>
        <v>6.6749999999999998</v>
      </c>
      <c r="H44" s="24">
        <f t="shared" si="6"/>
        <v>8.01</v>
      </c>
      <c r="I44" s="25">
        <f t="shared" si="7"/>
        <v>80.099999999999994</v>
      </c>
      <c r="J44" s="6"/>
      <c r="K44" s="6"/>
    </row>
    <row r="45" spans="1:11">
      <c r="A45" s="52">
        <v>44</v>
      </c>
      <c r="B45" s="12" t="s">
        <v>358</v>
      </c>
      <c r="C45" s="12" t="s">
        <v>359</v>
      </c>
      <c r="D45" s="12" t="s">
        <v>360</v>
      </c>
      <c r="E45" s="24">
        <v>26.95</v>
      </c>
      <c r="F45" s="25">
        <f t="shared" si="4"/>
        <v>67.375</v>
      </c>
      <c r="G45" s="24">
        <f t="shared" si="5"/>
        <v>6.7374999999999998</v>
      </c>
      <c r="H45" s="24">
        <f t="shared" si="6"/>
        <v>8.0849999999999991</v>
      </c>
      <c r="I45" s="25">
        <f t="shared" si="7"/>
        <v>80.849999999999994</v>
      </c>
      <c r="J45" s="6"/>
      <c r="K45" s="6"/>
    </row>
    <row r="46" spans="1:11">
      <c r="A46" s="52">
        <v>45</v>
      </c>
      <c r="B46" s="12" t="s">
        <v>433</v>
      </c>
      <c r="C46" s="12" t="s">
        <v>434</v>
      </c>
      <c r="D46" s="12" t="s">
        <v>435</v>
      </c>
      <c r="E46" s="24">
        <v>37.6</v>
      </c>
      <c r="F46" s="25">
        <f t="shared" si="4"/>
        <v>94</v>
      </c>
      <c r="G46" s="24">
        <f t="shared" si="5"/>
        <v>9.4</v>
      </c>
      <c r="H46" s="24">
        <f t="shared" si="6"/>
        <v>11.28</v>
      </c>
      <c r="I46" s="25">
        <f t="shared" si="7"/>
        <v>112.8</v>
      </c>
      <c r="J46" s="6"/>
      <c r="K46" s="6"/>
    </row>
    <row r="47" spans="1:11">
      <c r="A47" s="52">
        <v>46</v>
      </c>
      <c r="B47" s="12" t="s">
        <v>60</v>
      </c>
      <c r="C47" s="12" t="s">
        <v>61</v>
      </c>
      <c r="D47" s="12" t="s">
        <v>62</v>
      </c>
      <c r="E47" s="24">
        <v>0</v>
      </c>
      <c r="F47" s="25">
        <f t="shared" si="4"/>
        <v>0</v>
      </c>
      <c r="G47" s="24">
        <f t="shared" si="5"/>
        <v>0</v>
      </c>
      <c r="H47" s="24">
        <f t="shared" si="6"/>
        <v>0</v>
      </c>
      <c r="I47" s="25">
        <f t="shared" si="7"/>
        <v>0</v>
      </c>
      <c r="J47" s="6"/>
      <c r="K47" s="6"/>
    </row>
    <row r="48" spans="1:11">
      <c r="A48" s="52">
        <v>47</v>
      </c>
      <c r="B48" s="12" t="s">
        <v>424</v>
      </c>
      <c r="C48" s="12" t="s">
        <v>425</v>
      </c>
      <c r="D48" s="12" t="s">
        <v>426</v>
      </c>
      <c r="E48" s="24">
        <v>24.2</v>
      </c>
      <c r="F48" s="25">
        <f t="shared" si="4"/>
        <v>60.5</v>
      </c>
      <c r="G48" s="24">
        <f t="shared" si="5"/>
        <v>6.05</v>
      </c>
      <c r="H48" s="24">
        <f t="shared" si="6"/>
        <v>7.26</v>
      </c>
      <c r="I48" s="25">
        <f t="shared" si="7"/>
        <v>72.599999999999994</v>
      </c>
      <c r="J48" s="6"/>
      <c r="K48" s="6"/>
    </row>
    <row r="49" spans="1:11">
      <c r="A49" s="52">
        <v>48</v>
      </c>
      <c r="B49" s="12" t="s">
        <v>394</v>
      </c>
      <c r="C49" s="12" t="s">
        <v>395</v>
      </c>
      <c r="D49" s="12" t="s">
        <v>396</v>
      </c>
      <c r="E49" s="24">
        <v>0</v>
      </c>
      <c r="F49" s="25">
        <f t="shared" si="4"/>
        <v>0</v>
      </c>
      <c r="G49" s="24">
        <f t="shared" si="5"/>
        <v>0</v>
      </c>
      <c r="H49" s="24">
        <f t="shared" si="6"/>
        <v>0</v>
      </c>
      <c r="I49" s="25">
        <f t="shared" si="7"/>
        <v>0</v>
      </c>
      <c r="J49" s="6"/>
      <c r="K49" s="6"/>
    </row>
    <row r="50" spans="1:11">
      <c r="A50" s="52">
        <v>49</v>
      </c>
      <c r="B50" s="12" t="s">
        <v>45</v>
      </c>
      <c r="C50" s="12" t="s">
        <v>46</v>
      </c>
      <c r="D50" s="12" t="s">
        <v>47</v>
      </c>
      <c r="E50" s="24">
        <v>23.7</v>
      </c>
      <c r="F50" s="25">
        <f t="shared" si="4"/>
        <v>59.25</v>
      </c>
      <c r="G50" s="24">
        <f t="shared" si="5"/>
        <v>5.9249999999999998</v>
      </c>
      <c r="H50" s="24">
        <f t="shared" si="6"/>
        <v>7.1099999999999994</v>
      </c>
      <c r="I50" s="25">
        <f t="shared" si="7"/>
        <v>71.099999999999994</v>
      </c>
      <c r="J50" s="6"/>
      <c r="K50" s="6"/>
    </row>
    <row r="51" spans="1:11">
      <c r="A51" s="52">
        <v>50</v>
      </c>
      <c r="B51" s="12" t="s">
        <v>71</v>
      </c>
      <c r="C51" s="12" t="s">
        <v>72</v>
      </c>
      <c r="D51" s="12" t="s">
        <v>73</v>
      </c>
      <c r="E51" s="24">
        <v>23.45</v>
      </c>
      <c r="F51" s="25">
        <f t="shared" si="4"/>
        <v>58.625</v>
      </c>
      <c r="G51" s="24">
        <f t="shared" si="5"/>
        <v>5.8624999999999998</v>
      </c>
      <c r="H51" s="24">
        <f t="shared" si="6"/>
        <v>7.0349999999999993</v>
      </c>
      <c r="I51" s="25">
        <f t="shared" si="7"/>
        <v>70.349999999999994</v>
      </c>
      <c r="J51" s="6"/>
      <c r="K51" s="6"/>
    </row>
    <row r="52" spans="1:11">
      <c r="A52" s="52">
        <v>51</v>
      </c>
      <c r="B52" s="12" t="s">
        <v>161</v>
      </c>
      <c r="C52" s="12" t="s">
        <v>162</v>
      </c>
      <c r="D52" s="12" t="s">
        <v>163</v>
      </c>
      <c r="E52" s="24">
        <v>20.65</v>
      </c>
      <c r="F52" s="25">
        <f t="shared" si="4"/>
        <v>51.625</v>
      </c>
      <c r="G52" s="24">
        <f t="shared" si="5"/>
        <v>5.1624999999999996</v>
      </c>
      <c r="H52" s="24">
        <f t="shared" si="6"/>
        <v>6.1949999999999994</v>
      </c>
      <c r="I52" s="25">
        <f t="shared" si="7"/>
        <v>61.949999999999996</v>
      </c>
      <c r="J52" s="6"/>
      <c r="K52" s="6"/>
    </row>
    <row r="53" spans="1:11">
      <c r="A53" s="52">
        <v>52</v>
      </c>
      <c r="B53" s="12" t="s">
        <v>238</v>
      </c>
      <c r="C53" s="12" t="s">
        <v>239</v>
      </c>
      <c r="D53" s="12" t="s">
        <v>240</v>
      </c>
      <c r="E53" s="24">
        <v>25.75</v>
      </c>
      <c r="F53" s="25">
        <f t="shared" si="4"/>
        <v>64.375</v>
      </c>
      <c r="G53" s="24">
        <f t="shared" si="5"/>
        <v>6.4375</v>
      </c>
      <c r="H53" s="24">
        <f t="shared" si="6"/>
        <v>7.7249999999999996</v>
      </c>
      <c r="I53" s="25">
        <f t="shared" si="7"/>
        <v>77.25</v>
      </c>
      <c r="J53" s="6"/>
      <c r="K53" s="6"/>
    </row>
    <row r="54" spans="1:11">
      <c r="A54" s="52">
        <v>53</v>
      </c>
      <c r="B54" s="12" t="s">
        <v>48</v>
      </c>
      <c r="C54" s="12" t="s">
        <v>49</v>
      </c>
      <c r="D54" s="12" t="s">
        <v>50</v>
      </c>
      <c r="E54" s="24">
        <v>24.4</v>
      </c>
      <c r="F54" s="25">
        <f t="shared" si="4"/>
        <v>61</v>
      </c>
      <c r="G54" s="24">
        <f t="shared" si="5"/>
        <v>6.1</v>
      </c>
      <c r="H54" s="24">
        <f t="shared" si="6"/>
        <v>7.3199999999999994</v>
      </c>
      <c r="I54" s="25">
        <f t="shared" si="7"/>
        <v>73.2</v>
      </c>
      <c r="J54" s="6"/>
      <c r="K54" s="6"/>
    </row>
    <row r="55" spans="1:11">
      <c r="A55" s="52">
        <v>54</v>
      </c>
      <c r="B55" s="12" t="s">
        <v>406</v>
      </c>
      <c r="C55" s="12" t="s">
        <v>407</v>
      </c>
      <c r="D55" s="12" t="s">
        <v>408</v>
      </c>
      <c r="E55" s="24">
        <v>25.75</v>
      </c>
      <c r="F55" s="25">
        <f t="shared" si="4"/>
        <v>64.375</v>
      </c>
      <c r="G55" s="24">
        <f t="shared" si="5"/>
        <v>6.4375</v>
      </c>
      <c r="H55" s="24">
        <f t="shared" si="6"/>
        <v>7.7249999999999996</v>
      </c>
      <c r="I55" s="25">
        <f t="shared" si="7"/>
        <v>77.25</v>
      </c>
      <c r="J55" s="6"/>
      <c r="K55" s="6"/>
    </row>
    <row r="56" spans="1:11">
      <c r="A56" s="52">
        <v>55</v>
      </c>
      <c r="B56" s="12" t="s">
        <v>533</v>
      </c>
      <c r="C56" s="12" t="s">
        <v>407</v>
      </c>
      <c r="D56" s="12" t="s">
        <v>408</v>
      </c>
      <c r="E56" s="24">
        <v>24.6</v>
      </c>
      <c r="F56" s="25">
        <f t="shared" si="4"/>
        <v>61.5</v>
      </c>
      <c r="G56" s="24">
        <f t="shared" si="5"/>
        <v>6.15</v>
      </c>
      <c r="H56" s="24">
        <f t="shared" si="6"/>
        <v>7.38</v>
      </c>
      <c r="I56" s="25">
        <f t="shared" si="7"/>
        <v>73.8</v>
      </c>
      <c r="J56" s="6"/>
      <c r="K56" s="6"/>
    </row>
    <row r="57" spans="1:11">
      <c r="A57" s="52">
        <v>56</v>
      </c>
      <c r="B57" s="12" t="s">
        <v>320</v>
      </c>
      <c r="C57" s="12" t="s">
        <v>321</v>
      </c>
      <c r="D57" s="12" t="s">
        <v>281</v>
      </c>
      <c r="E57" s="24">
        <v>29.9</v>
      </c>
      <c r="F57" s="25">
        <f t="shared" si="4"/>
        <v>74.75</v>
      </c>
      <c r="G57" s="24">
        <f t="shared" si="5"/>
        <v>7.4749999999999996</v>
      </c>
      <c r="H57" s="24">
        <f t="shared" si="6"/>
        <v>8.9699999999999989</v>
      </c>
      <c r="I57" s="25">
        <f t="shared" si="7"/>
        <v>89.7</v>
      </c>
      <c r="J57" s="6"/>
      <c r="K57" s="6"/>
    </row>
    <row r="58" spans="1:11">
      <c r="A58" s="52">
        <v>57</v>
      </c>
      <c r="B58" s="12" t="s">
        <v>176</v>
      </c>
      <c r="C58" s="12" t="s">
        <v>177</v>
      </c>
      <c r="D58" s="12" t="s">
        <v>178</v>
      </c>
      <c r="E58" s="24">
        <v>17.32</v>
      </c>
      <c r="F58" s="25">
        <f t="shared" si="4"/>
        <v>43.3</v>
      </c>
      <c r="G58" s="24">
        <f t="shared" si="5"/>
        <v>4.33</v>
      </c>
      <c r="H58" s="24">
        <f t="shared" si="6"/>
        <v>5.1959999999999997</v>
      </c>
      <c r="I58" s="25">
        <f t="shared" si="7"/>
        <v>51.959999999999994</v>
      </c>
      <c r="J58" s="6"/>
      <c r="K58" s="6"/>
    </row>
    <row r="59" spans="1:11">
      <c r="A59" s="52">
        <v>58</v>
      </c>
      <c r="B59" s="12" t="s">
        <v>392</v>
      </c>
      <c r="C59" s="13" t="s">
        <v>393</v>
      </c>
      <c r="D59" s="13" t="s">
        <v>556</v>
      </c>
      <c r="E59" s="24">
        <v>21.9</v>
      </c>
      <c r="F59" s="25">
        <f t="shared" si="4"/>
        <v>54.75</v>
      </c>
      <c r="G59" s="24">
        <f t="shared" si="5"/>
        <v>5.4749999999999996</v>
      </c>
      <c r="H59" s="24">
        <f t="shared" si="6"/>
        <v>6.5699999999999994</v>
      </c>
      <c r="I59" s="25">
        <f t="shared" si="7"/>
        <v>65.7</v>
      </c>
      <c r="J59" s="6"/>
      <c r="K59" s="6"/>
    </row>
    <row r="60" spans="1:11">
      <c r="A60" s="52">
        <v>59</v>
      </c>
      <c r="B60" s="12" t="s">
        <v>110</v>
      </c>
      <c r="C60" s="12" t="s">
        <v>111</v>
      </c>
      <c r="D60" s="12" t="s">
        <v>112</v>
      </c>
      <c r="E60" s="24">
        <v>26.35</v>
      </c>
      <c r="F60" s="25">
        <f t="shared" si="4"/>
        <v>65.875</v>
      </c>
      <c r="G60" s="24">
        <f t="shared" si="5"/>
        <v>6.5875000000000004</v>
      </c>
      <c r="H60" s="24">
        <f t="shared" si="6"/>
        <v>7.9050000000000002</v>
      </c>
      <c r="I60" s="25">
        <f t="shared" si="7"/>
        <v>79.05</v>
      </c>
      <c r="J60" s="6"/>
      <c r="K60" s="6"/>
    </row>
    <row r="61" spans="1:11">
      <c r="A61" s="52">
        <v>60</v>
      </c>
      <c r="B61" s="12" t="s">
        <v>86</v>
      </c>
      <c r="C61" s="12" t="s">
        <v>87</v>
      </c>
      <c r="D61" s="12" t="s">
        <v>88</v>
      </c>
      <c r="E61" s="24">
        <v>20.75</v>
      </c>
      <c r="F61" s="25">
        <f t="shared" si="4"/>
        <v>51.875</v>
      </c>
      <c r="G61" s="24">
        <f t="shared" si="5"/>
        <v>5.1875</v>
      </c>
      <c r="H61" s="24">
        <f t="shared" si="6"/>
        <v>6.2249999999999996</v>
      </c>
      <c r="I61" s="25">
        <f t="shared" si="7"/>
        <v>62.25</v>
      </c>
      <c r="J61" s="6"/>
      <c r="K61" s="6"/>
    </row>
    <row r="62" spans="1:11">
      <c r="A62" s="52">
        <v>61</v>
      </c>
      <c r="B62" s="12" t="s">
        <v>92</v>
      </c>
      <c r="C62" s="12" t="s">
        <v>93</v>
      </c>
      <c r="D62" s="12" t="s">
        <v>94</v>
      </c>
      <c r="E62" s="24">
        <v>23.4</v>
      </c>
      <c r="F62" s="25">
        <f t="shared" si="4"/>
        <v>58.5</v>
      </c>
      <c r="G62" s="24">
        <f t="shared" si="5"/>
        <v>5.85</v>
      </c>
      <c r="H62" s="24">
        <f t="shared" si="6"/>
        <v>7.02</v>
      </c>
      <c r="I62" s="25">
        <f t="shared" si="7"/>
        <v>70.2</v>
      </c>
      <c r="J62" s="6"/>
      <c r="K62" s="6"/>
    </row>
    <row r="63" spans="1:11">
      <c r="A63" s="52">
        <v>62</v>
      </c>
      <c r="B63" s="12" t="s">
        <v>318</v>
      </c>
      <c r="C63" s="12" t="s">
        <v>319</v>
      </c>
      <c r="D63" s="12" t="s">
        <v>281</v>
      </c>
      <c r="E63" s="24">
        <v>20.3</v>
      </c>
      <c r="F63" s="25">
        <f t="shared" si="4"/>
        <v>50.75</v>
      </c>
      <c r="G63" s="24">
        <f t="shared" si="5"/>
        <v>5.0750000000000002</v>
      </c>
      <c r="H63" s="24">
        <f t="shared" si="6"/>
        <v>6.09</v>
      </c>
      <c r="I63" s="25">
        <f t="shared" si="7"/>
        <v>60.9</v>
      </c>
      <c r="J63" s="6"/>
      <c r="K63" s="6"/>
    </row>
    <row r="64" spans="1:11">
      <c r="A64" s="52">
        <v>63</v>
      </c>
      <c r="B64" s="12" t="s">
        <v>140</v>
      </c>
      <c r="C64" s="12" t="s">
        <v>141</v>
      </c>
      <c r="D64" s="12" t="s">
        <v>142</v>
      </c>
      <c r="E64" s="24">
        <v>16.399999999999999</v>
      </c>
      <c r="F64" s="25">
        <f t="shared" si="4"/>
        <v>41</v>
      </c>
      <c r="G64" s="24">
        <f t="shared" si="5"/>
        <v>4.0999999999999996</v>
      </c>
      <c r="H64" s="24">
        <f t="shared" si="6"/>
        <v>4.919999999999999</v>
      </c>
      <c r="I64" s="25">
        <f t="shared" si="7"/>
        <v>49.199999999999996</v>
      </c>
      <c r="J64" s="6"/>
      <c r="K64" s="6"/>
    </row>
    <row r="65" spans="1:11">
      <c r="A65" s="52">
        <v>64</v>
      </c>
      <c r="B65" s="12" t="s">
        <v>167</v>
      </c>
      <c r="C65" s="12" t="s">
        <v>168</v>
      </c>
      <c r="D65" s="12" t="s">
        <v>169</v>
      </c>
      <c r="E65" s="24">
        <v>23.8</v>
      </c>
      <c r="F65" s="25">
        <f t="shared" si="4"/>
        <v>59.5</v>
      </c>
      <c r="G65" s="24">
        <f t="shared" si="5"/>
        <v>5.95</v>
      </c>
      <c r="H65" s="24">
        <f t="shared" si="6"/>
        <v>7.14</v>
      </c>
      <c r="I65" s="25">
        <f t="shared" si="7"/>
        <v>71.399999999999991</v>
      </c>
      <c r="J65" s="6"/>
      <c r="K65" s="6"/>
    </row>
    <row r="66" spans="1:11">
      <c r="A66" s="52">
        <v>65</v>
      </c>
      <c r="B66" s="12" t="s">
        <v>185</v>
      </c>
      <c r="C66" s="12" t="s">
        <v>186</v>
      </c>
      <c r="D66" s="12" t="s">
        <v>175</v>
      </c>
      <c r="E66" s="24">
        <v>20.95</v>
      </c>
      <c r="F66" s="25">
        <f t="shared" ref="F66:F86" si="8">SUM(E66*2.5)</f>
        <v>52.375</v>
      </c>
      <c r="G66" s="24">
        <f t="shared" ref="G66:G86" si="9">SUM(F66*100/1000)</f>
        <v>5.2374999999999998</v>
      </c>
      <c r="H66" s="24">
        <f t="shared" ref="H66:H86" si="10">SUM(G66*1.2)</f>
        <v>6.2849999999999993</v>
      </c>
      <c r="I66" s="25">
        <f t="shared" ref="I66:I86" si="11">SUM(F66*1.2)</f>
        <v>62.849999999999994</v>
      </c>
      <c r="J66" s="6"/>
      <c r="K66" s="6"/>
    </row>
    <row r="67" spans="1:11">
      <c r="A67" s="52">
        <v>66</v>
      </c>
      <c r="B67" s="12" t="s">
        <v>173</v>
      </c>
      <c r="C67" s="12" t="s">
        <v>174</v>
      </c>
      <c r="D67" s="12" t="s">
        <v>175</v>
      </c>
      <c r="E67" s="24">
        <v>20.350000000000001</v>
      </c>
      <c r="F67" s="25">
        <f t="shared" si="8"/>
        <v>50.875</v>
      </c>
      <c r="G67" s="24">
        <f t="shared" si="9"/>
        <v>5.0875000000000004</v>
      </c>
      <c r="H67" s="24">
        <f t="shared" si="10"/>
        <v>6.1050000000000004</v>
      </c>
      <c r="I67" s="25">
        <f t="shared" si="11"/>
        <v>61.05</v>
      </c>
      <c r="J67" s="6"/>
      <c r="K67" s="6"/>
    </row>
    <row r="68" spans="1:11">
      <c r="A68" s="52">
        <v>67</v>
      </c>
      <c r="B68" s="12" t="s">
        <v>137</v>
      </c>
      <c r="C68" s="12" t="s">
        <v>138</v>
      </c>
      <c r="D68" s="12" t="s">
        <v>139</v>
      </c>
      <c r="E68" s="24">
        <v>16.600000000000001</v>
      </c>
      <c r="F68" s="25">
        <f t="shared" si="8"/>
        <v>41.5</v>
      </c>
      <c r="G68" s="24">
        <f t="shared" si="9"/>
        <v>4.1500000000000004</v>
      </c>
      <c r="H68" s="24">
        <f t="shared" si="10"/>
        <v>4.9800000000000004</v>
      </c>
      <c r="I68" s="25">
        <f t="shared" si="11"/>
        <v>49.8</v>
      </c>
      <c r="J68" s="6"/>
      <c r="K68" s="6"/>
    </row>
    <row r="69" spans="1:11">
      <c r="A69" s="52">
        <v>68</v>
      </c>
      <c r="B69" s="12" t="s">
        <v>143</v>
      </c>
      <c r="C69" s="12" t="s">
        <v>144</v>
      </c>
      <c r="D69" s="12" t="s">
        <v>145</v>
      </c>
      <c r="E69" s="24">
        <v>19.2</v>
      </c>
      <c r="F69" s="25">
        <f t="shared" si="8"/>
        <v>48</v>
      </c>
      <c r="G69" s="24">
        <f t="shared" si="9"/>
        <v>4.8</v>
      </c>
      <c r="H69" s="24">
        <f t="shared" si="10"/>
        <v>5.76</v>
      </c>
      <c r="I69" s="25">
        <f t="shared" si="11"/>
        <v>57.599999999999994</v>
      </c>
      <c r="J69" s="6"/>
      <c r="K69" s="6"/>
    </row>
    <row r="70" spans="1:11">
      <c r="A70" s="52">
        <v>69</v>
      </c>
      <c r="B70" s="12" t="s">
        <v>36</v>
      </c>
      <c r="C70" s="12" t="s">
        <v>37</v>
      </c>
      <c r="D70" s="12" t="s">
        <v>38</v>
      </c>
      <c r="E70" s="24">
        <v>16.399999999999999</v>
      </c>
      <c r="F70" s="25">
        <f t="shared" si="8"/>
        <v>41</v>
      </c>
      <c r="G70" s="24">
        <f t="shared" si="9"/>
        <v>4.0999999999999996</v>
      </c>
      <c r="H70" s="24">
        <f t="shared" si="10"/>
        <v>4.919999999999999</v>
      </c>
      <c r="I70" s="25">
        <f t="shared" si="11"/>
        <v>49.199999999999996</v>
      </c>
      <c r="J70" s="6"/>
      <c r="K70" s="6"/>
    </row>
    <row r="71" spans="1:11" ht="13.5" customHeight="1">
      <c r="A71" s="52">
        <v>70</v>
      </c>
      <c r="B71" s="12" t="s">
        <v>39</v>
      </c>
      <c r="C71" s="12" t="s">
        <v>40</v>
      </c>
      <c r="D71" s="12" t="s">
        <v>41</v>
      </c>
      <c r="E71" s="24">
        <v>22.4</v>
      </c>
      <c r="F71" s="25">
        <f t="shared" si="8"/>
        <v>56</v>
      </c>
      <c r="G71" s="24">
        <f t="shared" si="9"/>
        <v>5.6</v>
      </c>
      <c r="H71" s="24">
        <f t="shared" si="10"/>
        <v>6.72</v>
      </c>
      <c r="I71" s="25">
        <f t="shared" si="11"/>
        <v>67.2</v>
      </c>
      <c r="J71" s="6"/>
      <c r="K71" s="6"/>
    </row>
    <row r="72" spans="1:11">
      <c r="A72" s="52">
        <v>71</v>
      </c>
      <c r="B72" s="12" t="s">
        <v>459</v>
      </c>
      <c r="C72" s="12" t="s">
        <v>460</v>
      </c>
      <c r="D72" s="12" t="s">
        <v>461</v>
      </c>
      <c r="E72" s="24">
        <v>25.75</v>
      </c>
      <c r="F72" s="25">
        <f t="shared" si="8"/>
        <v>64.375</v>
      </c>
      <c r="G72" s="24">
        <f t="shared" si="9"/>
        <v>6.4375</v>
      </c>
      <c r="H72" s="24">
        <f t="shared" si="10"/>
        <v>7.7249999999999996</v>
      </c>
      <c r="I72" s="25">
        <f t="shared" si="11"/>
        <v>77.25</v>
      </c>
      <c r="J72" s="6"/>
      <c r="K72" s="6"/>
    </row>
    <row r="73" spans="1:11">
      <c r="A73" s="52">
        <v>72</v>
      </c>
      <c r="B73" s="12" t="s">
        <v>77</v>
      </c>
      <c r="C73" s="12" t="s">
        <v>78</v>
      </c>
      <c r="D73" s="12" t="s">
        <v>79</v>
      </c>
      <c r="E73" s="24">
        <v>23.2</v>
      </c>
      <c r="F73" s="25">
        <f t="shared" si="8"/>
        <v>58</v>
      </c>
      <c r="G73" s="24">
        <f t="shared" si="9"/>
        <v>5.8</v>
      </c>
      <c r="H73" s="24">
        <f t="shared" si="10"/>
        <v>6.96</v>
      </c>
      <c r="I73" s="25">
        <f t="shared" si="11"/>
        <v>69.599999999999994</v>
      </c>
      <c r="J73" s="6"/>
      <c r="K73" s="6"/>
    </row>
    <row r="74" spans="1:11">
      <c r="A74" s="52">
        <v>73</v>
      </c>
      <c r="B74" s="12" t="s">
        <v>80</v>
      </c>
      <c r="C74" s="12" t="s">
        <v>81</v>
      </c>
      <c r="D74" s="12" t="s">
        <v>82</v>
      </c>
      <c r="E74" s="24">
        <v>22.45</v>
      </c>
      <c r="F74" s="25">
        <f t="shared" si="8"/>
        <v>56.125</v>
      </c>
      <c r="G74" s="24">
        <f t="shared" si="9"/>
        <v>5.6124999999999998</v>
      </c>
      <c r="H74" s="24">
        <f t="shared" si="10"/>
        <v>6.7349999999999994</v>
      </c>
      <c r="I74" s="25">
        <f t="shared" si="11"/>
        <v>67.349999999999994</v>
      </c>
      <c r="J74" s="6"/>
      <c r="K74" s="6"/>
    </row>
    <row r="75" spans="1:11">
      <c r="A75" s="52">
        <v>74</v>
      </c>
      <c r="B75" s="12" t="s">
        <v>83</v>
      </c>
      <c r="C75" s="12" t="s">
        <v>84</v>
      </c>
      <c r="D75" s="12" t="s">
        <v>85</v>
      </c>
      <c r="E75" s="24">
        <v>24.55</v>
      </c>
      <c r="F75" s="25">
        <f t="shared" si="8"/>
        <v>61.375</v>
      </c>
      <c r="G75" s="24">
        <f t="shared" si="9"/>
        <v>6.1375000000000002</v>
      </c>
      <c r="H75" s="24">
        <f t="shared" si="10"/>
        <v>7.3650000000000002</v>
      </c>
      <c r="I75" s="25">
        <f t="shared" si="11"/>
        <v>73.649999999999991</v>
      </c>
      <c r="J75" s="6"/>
      <c r="K75" s="6"/>
    </row>
    <row r="76" spans="1:11">
      <c r="A76" s="52">
        <v>75</v>
      </c>
      <c r="B76" s="12" t="s">
        <v>104</v>
      </c>
      <c r="C76" s="12" t="s">
        <v>105</v>
      </c>
      <c r="D76" s="12" t="s">
        <v>106</v>
      </c>
      <c r="E76" s="24">
        <v>24.3</v>
      </c>
      <c r="F76" s="25">
        <f t="shared" si="8"/>
        <v>60.75</v>
      </c>
      <c r="G76" s="24">
        <f t="shared" si="9"/>
        <v>6.0750000000000002</v>
      </c>
      <c r="H76" s="24">
        <f t="shared" si="10"/>
        <v>7.29</v>
      </c>
      <c r="I76" s="25">
        <f t="shared" si="11"/>
        <v>72.899999999999991</v>
      </c>
      <c r="J76" s="6"/>
      <c r="K76" s="6"/>
    </row>
    <row r="77" spans="1:11">
      <c r="A77" s="52">
        <v>76</v>
      </c>
      <c r="B77" s="12" t="s">
        <v>149</v>
      </c>
      <c r="C77" s="12" t="s">
        <v>150</v>
      </c>
      <c r="D77" s="12" t="s">
        <v>151</v>
      </c>
      <c r="E77" s="24">
        <v>13.9</v>
      </c>
      <c r="F77" s="25">
        <f t="shared" si="8"/>
        <v>34.75</v>
      </c>
      <c r="G77" s="24">
        <f t="shared" si="9"/>
        <v>3.4750000000000001</v>
      </c>
      <c r="H77" s="24">
        <f t="shared" si="10"/>
        <v>4.17</v>
      </c>
      <c r="I77" s="25">
        <f t="shared" si="11"/>
        <v>41.699999999999996</v>
      </c>
      <c r="J77" s="6"/>
      <c r="K77" s="6"/>
    </row>
    <row r="78" spans="1:11">
      <c r="A78" s="52">
        <v>77</v>
      </c>
      <c r="B78" s="12" t="s">
        <v>146</v>
      </c>
      <c r="C78" s="12" t="s">
        <v>147</v>
      </c>
      <c r="D78" s="12" t="s">
        <v>148</v>
      </c>
      <c r="E78" s="24">
        <v>17.100000000000001</v>
      </c>
      <c r="F78" s="25">
        <f t="shared" si="8"/>
        <v>42.75</v>
      </c>
      <c r="G78" s="24">
        <f t="shared" si="9"/>
        <v>4.2750000000000004</v>
      </c>
      <c r="H78" s="24">
        <f t="shared" si="10"/>
        <v>5.13</v>
      </c>
      <c r="I78" s="25">
        <f t="shared" si="11"/>
        <v>51.3</v>
      </c>
      <c r="J78" s="6"/>
      <c r="K78" s="6"/>
    </row>
    <row r="79" spans="1:11">
      <c r="A79" s="52">
        <v>78</v>
      </c>
      <c r="B79" s="12" t="s">
        <v>152</v>
      </c>
      <c r="C79" s="12" t="s">
        <v>153</v>
      </c>
      <c r="D79" s="12" t="s">
        <v>154</v>
      </c>
      <c r="E79" s="24">
        <v>22.6</v>
      </c>
      <c r="F79" s="25">
        <f t="shared" si="8"/>
        <v>56.5</v>
      </c>
      <c r="G79" s="24">
        <f t="shared" si="9"/>
        <v>5.65</v>
      </c>
      <c r="H79" s="24">
        <f t="shared" si="10"/>
        <v>6.78</v>
      </c>
      <c r="I79" s="25">
        <f t="shared" si="11"/>
        <v>67.8</v>
      </c>
      <c r="J79" s="6"/>
      <c r="K79" s="6"/>
    </row>
    <row r="80" spans="1:11">
      <c r="A80" s="52">
        <v>79</v>
      </c>
      <c r="B80" s="12" t="s">
        <v>155</v>
      </c>
      <c r="C80" s="12" t="s">
        <v>156</v>
      </c>
      <c r="D80" s="12" t="s">
        <v>157</v>
      </c>
      <c r="E80" s="24">
        <v>21.35</v>
      </c>
      <c r="F80" s="25">
        <f t="shared" si="8"/>
        <v>53.375</v>
      </c>
      <c r="G80" s="24">
        <f t="shared" si="9"/>
        <v>5.3375000000000004</v>
      </c>
      <c r="H80" s="24">
        <f t="shared" si="10"/>
        <v>6.4050000000000002</v>
      </c>
      <c r="I80" s="25">
        <f t="shared" si="11"/>
        <v>64.05</v>
      </c>
      <c r="J80" s="6"/>
      <c r="K80" s="6"/>
    </row>
    <row r="81" spans="1:11">
      <c r="A81" s="52">
        <v>80</v>
      </c>
      <c r="B81" s="12" t="s">
        <v>158</v>
      </c>
      <c r="C81" s="12" t="s">
        <v>159</v>
      </c>
      <c r="D81" s="12" t="s">
        <v>160</v>
      </c>
      <c r="E81" s="24">
        <v>23.65</v>
      </c>
      <c r="F81" s="25">
        <f t="shared" si="8"/>
        <v>59.125</v>
      </c>
      <c r="G81" s="24">
        <f t="shared" si="9"/>
        <v>5.9124999999999996</v>
      </c>
      <c r="H81" s="24">
        <f t="shared" si="10"/>
        <v>7.0949999999999998</v>
      </c>
      <c r="I81" s="25">
        <f t="shared" si="11"/>
        <v>70.95</v>
      </c>
      <c r="J81" s="6"/>
      <c r="K81" s="6"/>
    </row>
    <row r="82" spans="1:11">
      <c r="A82" s="52">
        <v>81</v>
      </c>
      <c r="B82" s="12" t="s">
        <v>113</v>
      </c>
      <c r="C82" s="12" t="s">
        <v>114</v>
      </c>
      <c r="D82" s="12" t="s">
        <v>115</v>
      </c>
      <c r="E82" s="24">
        <v>25.9</v>
      </c>
      <c r="F82" s="25">
        <f t="shared" si="8"/>
        <v>64.75</v>
      </c>
      <c r="G82" s="24">
        <f t="shared" si="9"/>
        <v>6.4749999999999996</v>
      </c>
      <c r="H82" s="24">
        <f t="shared" si="10"/>
        <v>7.77</v>
      </c>
      <c r="I82" s="25">
        <f t="shared" si="11"/>
        <v>77.7</v>
      </c>
      <c r="J82" s="6"/>
      <c r="K82" s="6"/>
    </row>
    <row r="83" spans="1:11">
      <c r="A83" s="52">
        <v>82</v>
      </c>
      <c r="B83" s="12" t="s">
        <v>95</v>
      </c>
      <c r="C83" s="12" t="s">
        <v>96</v>
      </c>
      <c r="D83" s="12" t="s">
        <v>97</v>
      </c>
      <c r="E83" s="24">
        <v>24.25</v>
      </c>
      <c r="F83" s="25">
        <f t="shared" si="8"/>
        <v>60.625</v>
      </c>
      <c r="G83" s="24">
        <f t="shared" si="9"/>
        <v>6.0625</v>
      </c>
      <c r="H83" s="24">
        <f t="shared" si="10"/>
        <v>7.2749999999999995</v>
      </c>
      <c r="I83" s="25">
        <f t="shared" si="11"/>
        <v>72.75</v>
      </c>
      <c r="J83" s="6"/>
      <c r="K83" s="6"/>
    </row>
    <row r="84" spans="1:11">
      <c r="A84" s="52">
        <v>83</v>
      </c>
      <c r="B84" s="12" t="s">
        <v>369</v>
      </c>
      <c r="C84" s="12" t="s">
        <v>370</v>
      </c>
      <c r="D84" s="12" t="s">
        <v>371</v>
      </c>
      <c r="E84" s="24">
        <v>25.1</v>
      </c>
      <c r="F84" s="25">
        <f t="shared" si="8"/>
        <v>62.75</v>
      </c>
      <c r="G84" s="24">
        <f t="shared" si="9"/>
        <v>6.2750000000000004</v>
      </c>
      <c r="H84" s="24">
        <f t="shared" si="10"/>
        <v>7.53</v>
      </c>
      <c r="I84" s="25">
        <f t="shared" si="11"/>
        <v>75.3</v>
      </c>
      <c r="J84" s="6"/>
      <c r="K84" s="6"/>
    </row>
    <row r="85" spans="1:11">
      <c r="A85" s="52">
        <v>84</v>
      </c>
      <c r="B85" s="12" t="s">
        <v>350</v>
      </c>
      <c r="C85" s="12" t="s">
        <v>303</v>
      </c>
      <c r="D85" s="12" t="s">
        <v>281</v>
      </c>
      <c r="E85" s="24">
        <v>29.55</v>
      </c>
      <c r="F85" s="25">
        <f t="shared" si="8"/>
        <v>73.875</v>
      </c>
      <c r="G85" s="24">
        <f t="shared" si="9"/>
        <v>7.3875000000000002</v>
      </c>
      <c r="H85" s="24">
        <f t="shared" si="10"/>
        <v>8.8650000000000002</v>
      </c>
      <c r="I85" s="25">
        <f t="shared" si="11"/>
        <v>88.649999999999991</v>
      </c>
      <c r="J85" s="6"/>
      <c r="K85" s="6"/>
    </row>
    <row r="86" spans="1:11">
      <c r="A86" s="52">
        <v>85</v>
      </c>
      <c r="B86" s="12" t="s">
        <v>302</v>
      </c>
      <c r="C86" s="12" t="s">
        <v>303</v>
      </c>
      <c r="D86" s="12" t="s">
        <v>281</v>
      </c>
      <c r="E86" s="24">
        <v>15.85</v>
      </c>
      <c r="F86" s="25">
        <f t="shared" si="8"/>
        <v>39.625</v>
      </c>
      <c r="G86" s="24">
        <f t="shared" si="9"/>
        <v>3.9624999999999999</v>
      </c>
      <c r="H86" s="24">
        <f t="shared" si="10"/>
        <v>4.7549999999999999</v>
      </c>
      <c r="I86" s="25">
        <f t="shared" si="11"/>
        <v>47.55</v>
      </c>
      <c r="J86" s="6"/>
      <c r="K86" s="6"/>
    </row>
  </sheetData>
  <autoFilter ref="B1:K1" xr:uid="{00000000-0009-0000-0000-000005000000}">
    <sortState ref="B2:L86">
      <sortCondition ref="B1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9"/>
  </sheetPr>
  <dimension ref="A1:N67"/>
  <sheetViews>
    <sheetView topLeftCell="A25" workbookViewId="0">
      <selection activeCell="A2" sqref="A2:A44"/>
    </sheetView>
  </sheetViews>
  <sheetFormatPr baseColWidth="10" defaultRowHeight="13.2"/>
  <cols>
    <col min="1" max="1" width="5.5546875" customWidth="1"/>
    <col min="2" max="2" width="28.5546875" customWidth="1"/>
    <col min="3" max="3" width="55.44140625" customWidth="1"/>
    <col min="4" max="4" width="108.44140625" customWidth="1"/>
    <col min="5" max="5" width="22.109375" customWidth="1"/>
    <col min="6" max="6" width="15.44140625" customWidth="1"/>
    <col min="7" max="7" width="19" customWidth="1"/>
    <col min="8" max="8" width="16.5546875" customWidth="1"/>
    <col min="9" max="9" width="19" customWidth="1"/>
  </cols>
  <sheetData>
    <row r="1" spans="1:14" ht="18" customHeight="1">
      <c r="B1" s="4" t="s">
        <v>8</v>
      </c>
      <c r="C1" s="4" t="s">
        <v>9</v>
      </c>
      <c r="D1" s="4" t="s">
        <v>10</v>
      </c>
      <c r="E1" s="18" t="s">
        <v>558</v>
      </c>
      <c r="F1" s="5" t="s">
        <v>11</v>
      </c>
      <c r="G1" s="5" t="s">
        <v>559</v>
      </c>
      <c r="H1" s="18" t="s">
        <v>557</v>
      </c>
      <c r="I1" s="19" t="s">
        <v>560</v>
      </c>
      <c r="J1" s="6"/>
      <c r="K1" s="6"/>
      <c r="L1" s="6"/>
      <c r="M1" s="6"/>
      <c r="N1" s="6"/>
    </row>
    <row r="2" spans="1:14">
      <c r="A2" s="52">
        <v>1</v>
      </c>
      <c r="B2" s="23" t="s">
        <v>412</v>
      </c>
      <c r="C2" s="23" t="s">
        <v>413</v>
      </c>
      <c r="D2" s="23" t="s">
        <v>414</v>
      </c>
      <c r="E2" s="39">
        <v>26.95</v>
      </c>
      <c r="F2" s="39">
        <f t="shared" ref="F2:F44" si="0">SUM(E2*2.5)</f>
        <v>67.375</v>
      </c>
      <c r="G2" s="39">
        <f t="shared" ref="G2:G44" si="1">SUM(F2*100/1000)</f>
        <v>6.7374999999999998</v>
      </c>
      <c r="H2" s="39">
        <f t="shared" ref="H2:H44" si="2">SUM(G2*1.2)</f>
        <v>8.0849999999999991</v>
      </c>
      <c r="I2" s="40">
        <f t="shared" ref="I2:I44" si="3">SUM(F2*1.2)</f>
        <v>80.849999999999994</v>
      </c>
      <c r="J2" s="6"/>
      <c r="K2" s="6"/>
      <c r="L2" s="6"/>
      <c r="M2" s="6"/>
      <c r="N2" s="6"/>
    </row>
    <row r="3" spans="1:14">
      <c r="A3" s="52">
        <v>2</v>
      </c>
      <c r="B3" s="23" t="s">
        <v>229</v>
      </c>
      <c r="C3" s="23" t="s">
        <v>230</v>
      </c>
      <c r="D3" s="23" t="s">
        <v>231</v>
      </c>
      <c r="E3" s="39">
        <v>28.05</v>
      </c>
      <c r="F3" s="39">
        <f t="shared" si="0"/>
        <v>70.125</v>
      </c>
      <c r="G3" s="39">
        <f t="shared" si="1"/>
        <v>7.0125000000000002</v>
      </c>
      <c r="H3" s="39">
        <f t="shared" si="2"/>
        <v>8.4149999999999991</v>
      </c>
      <c r="I3" s="40">
        <f t="shared" si="3"/>
        <v>84.149999999999991</v>
      </c>
      <c r="J3" s="6"/>
      <c r="K3" s="6"/>
      <c r="L3" s="6"/>
      <c r="M3" s="6"/>
      <c r="N3" s="6"/>
    </row>
    <row r="4" spans="1:14">
      <c r="A4" s="52">
        <v>3</v>
      </c>
      <c r="B4" s="23" t="s">
        <v>456</v>
      </c>
      <c r="C4" s="23" t="s">
        <v>457</v>
      </c>
      <c r="D4" s="23" t="s">
        <v>458</v>
      </c>
      <c r="E4" s="39">
        <v>26.95</v>
      </c>
      <c r="F4" s="39">
        <f t="shared" si="0"/>
        <v>67.375</v>
      </c>
      <c r="G4" s="39">
        <f t="shared" si="1"/>
        <v>6.7374999999999998</v>
      </c>
      <c r="H4" s="39">
        <f t="shared" si="2"/>
        <v>8.0849999999999991</v>
      </c>
      <c r="I4" s="40">
        <f t="shared" si="3"/>
        <v>80.849999999999994</v>
      </c>
      <c r="J4" s="6"/>
      <c r="K4" s="6"/>
      <c r="L4" s="6"/>
      <c r="M4" s="6"/>
      <c r="N4" s="6"/>
    </row>
    <row r="5" spans="1:14">
      <c r="A5" s="52">
        <v>4</v>
      </c>
      <c r="B5" s="23" t="s">
        <v>328</v>
      </c>
      <c r="C5" s="23" t="s">
        <v>329</v>
      </c>
      <c r="D5" s="23" t="s">
        <v>327</v>
      </c>
      <c r="E5" s="39">
        <v>20.9</v>
      </c>
      <c r="F5" s="39">
        <f t="shared" si="0"/>
        <v>52.25</v>
      </c>
      <c r="G5" s="39">
        <f t="shared" si="1"/>
        <v>5.2249999999999996</v>
      </c>
      <c r="H5" s="39">
        <f t="shared" si="2"/>
        <v>6.27</v>
      </c>
      <c r="I5" s="40">
        <f t="shared" si="3"/>
        <v>62.699999999999996</v>
      </c>
      <c r="J5" s="6"/>
      <c r="K5" s="6"/>
      <c r="L5" s="6"/>
      <c r="M5" s="6"/>
      <c r="N5" s="6"/>
    </row>
    <row r="6" spans="1:14">
      <c r="A6" s="52">
        <v>5</v>
      </c>
      <c r="B6" s="23" t="s">
        <v>341</v>
      </c>
      <c r="C6" s="23" t="s">
        <v>342</v>
      </c>
      <c r="D6" s="23" t="s">
        <v>327</v>
      </c>
      <c r="E6" s="39">
        <v>47.3</v>
      </c>
      <c r="F6" s="39">
        <f t="shared" si="0"/>
        <v>118.25</v>
      </c>
      <c r="G6" s="39">
        <f t="shared" si="1"/>
        <v>11.824999999999999</v>
      </c>
      <c r="H6" s="39">
        <f t="shared" si="2"/>
        <v>14.19</v>
      </c>
      <c r="I6" s="40">
        <f t="shared" si="3"/>
        <v>141.9</v>
      </c>
      <c r="J6" s="6"/>
      <c r="K6" s="6"/>
      <c r="L6" s="6"/>
      <c r="M6" s="6"/>
      <c r="N6" s="6"/>
    </row>
    <row r="7" spans="1:14">
      <c r="A7" s="52">
        <v>6</v>
      </c>
      <c r="B7" s="23" t="s">
        <v>356</v>
      </c>
      <c r="C7" s="23" t="s">
        <v>357</v>
      </c>
      <c r="D7" s="23" t="s">
        <v>327</v>
      </c>
      <c r="E7" s="39">
        <v>24.85</v>
      </c>
      <c r="F7" s="39">
        <f t="shared" si="0"/>
        <v>62.125</v>
      </c>
      <c r="G7" s="39">
        <f t="shared" si="1"/>
        <v>6.2125000000000004</v>
      </c>
      <c r="H7" s="39">
        <f t="shared" si="2"/>
        <v>7.4550000000000001</v>
      </c>
      <c r="I7" s="40">
        <f t="shared" si="3"/>
        <v>74.55</v>
      </c>
      <c r="J7" s="6"/>
      <c r="K7" s="6"/>
      <c r="L7" s="6"/>
      <c r="M7" s="6"/>
      <c r="N7" s="6"/>
    </row>
    <row r="8" spans="1:14" ht="12" customHeight="1">
      <c r="A8" s="52">
        <v>7</v>
      </c>
      <c r="B8" s="23" t="s">
        <v>256</v>
      </c>
      <c r="C8" s="23" t="s">
        <v>257</v>
      </c>
      <c r="D8" s="23" t="s">
        <v>258</v>
      </c>
      <c r="E8" s="39">
        <v>28.25</v>
      </c>
      <c r="F8" s="39">
        <f t="shared" si="0"/>
        <v>70.625</v>
      </c>
      <c r="G8" s="39">
        <f t="shared" si="1"/>
        <v>7.0625</v>
      </c>
      <c r="H8" s="39">
        <f t="shared" si="2"/>
        <v>8.4749999999999996</v>
      </c>
      <c r="I8" s="40">
        <f t="shared" si="3"/>
        <v>84.75</v>
      </c>
      <c r="J8" s="6"/>
      <c r="K8" s="6"/>
      <c r="L8" s="6"/>
      <c r="M8" s="6"/>
      <c r="N8" s="6"/>
    </row>
    <row r="9" spans="1:14">
      <c r="A9" s="52">
        <v>8</v>
      </c>
      <c r="B9" s="23" t="s">
        <v>397</v>
      </c>
      <c r="C9" s="23" t="s">
        <v>398</v>
      </c>
      <c r="D9" s="23" t="s">
        <v>399</v>
      </c>
      <c r="E9" s="39">
        <v>26.7</v>
      </c>
      <c r="F9" s="39">
        <f t="shared" si="0"/>
        <v>66.75</v>
      </c>
      <c r="G9" s="39">
        <f t="shared" si="1"/>
        <v>6.6749999999999998</v>
      </c>
      <c r="H9" s="39">
        <f t="shared" si="2"/>
        <v>8.01</v>
      </c>
      <c r="I9" s="40">
        <f t="shared" si="3"/>
        <v>80.099999999999994</v>
      </c>
      <c r="J9" s="6"/>
      <c r="K9" s="6"/>
      <c r="L9" s="6"/>
      <c r="M9" s="6"/>
      <c r="N9" s="6"/>
    </row>
    <row r="10" spans="1:14">
      <c r="A10" s="52">
        <v>9</v>
      </c>
      <c r="B10" s="23" t="s">
        <v>447</v>
      </c>
      <c r="C10" s="23" t="s">
        <v>448</v>
      </c>
      <c r="D10" s="23" t="s">
        <v>449</v>
      </c>
      <c r="E10" s="39">
        <v>0</v>
      </c>
      <c r="F10" s="39">
        <f t="shared" si="0"/>
        <v>0</v>
      </c>
      <c r="G10" s="39">
        <f t="shared" si="1"/>
        <v>0</v>
      </c>
      <c r="H10" s="39">
        <f t="shared" si="2"/>
        <v>0</v>
      </c>
      <c r="I10" s="40">
        <f t="shared" si="3"/>
        <v>0</v>
      </c>
      <c r="J10" s="6"/>
      <c r="K10" s="6"/>
      <c r="L10" s="6"/>
      <c r="M10" s="6"/>
      <c r="N10" s="6"/>
    </row>
    <row r="11" spans="1:14">
      <c r="A11" s="52">
        <v>10</v>
      </c>
      <c r="B11" s="23" t="s">
        <v>217</v>
      </c>
      <c r="C11" s="23" t="s">
        <v>218</v>
      </c>
      <c r="D11" s="23" t="s">
        <v>219</v>
      </c>
      <c r="E11" s="39">
        <v>21.9</v>
      </c>
      <c r="F11" s="39">
        <f t="shared" si="0"/>
        <v>54.75</v>
      </c>
      <c r="G11" s="39">
        <f t="shared" si="1"/>
        <v>5.4749999999999996</v>
      </c>
      <c r="H11" s="39">
        <f t="shared" si="2"/>
        <v>6.5699999999999994</v>
      </c>
      <c r="I11" s="40">
        <f t="shared" si="3"/>
        <v>65.7</v>
      </c>
      <c r="J11" s="6"/>
      <c r="K11" s="6"/>
      <c r="L11" s="6"/>
      <c r="M11" s="6"/>
      <c r="N11" s="6"/>
    </row>
    <row r="12" spans="1:14">
      <c r="A12" s="52">
        <v>11</v>
      </c>
      <c r="B12" s="23" t="s">
        <v>202</v>
      </c>
      <c r="C12" s="23" t="s">
        <v>203</v>
      </c>
      <c r="D12" s="23" t="s">
        <v>204</v>
      </c>
      <c r="E12" s="39">
        <v>26.4</v>
      </c>
      <c r="F12" s="39">
        <f t="shared" si="0"/>
        <v>66</v>
      </c>
      <c r="G12" s="39">
        <f t="shared" si="1"/>
        <v>6.6</v>
      </c>
      <c r="H12" s="39">
        <f t="shared" si="2"/>
        <v>7.919999999999999</v>
      </c>
      <c r="I12" s="40">
        <f t="shared" si="3"/>
        <v>79.2</v>
      </c>
      <c r="J12" s="6"/>
      <c r="K12" s="6"/>
      <c r="L12" s="6"/>
      <c r="M12" s="6"/>
      <c r="N12" s="6"/>
    </row>
    <row r="13" spans="1:14">
      <c r="A13" s="52">
        <v>12</v>
      </c>
      <c r="B13" s="23" t="s">
        <v>122</v>
      </c>
      <c r="C13" s="23" t="s">
        <v>123</v>
      </c>
      <c r="D13" s="23" t="s">
        <v>124</v>
      </c>
      <c r="E13" s="39">
        <v>27.1</v>
      </c>
      <c r="F13" s="39">
        <f t="shared" si="0"/>
        <v>67.75</v>
      </c>
      <c r="G13" s="39">
        <f t="shared" si="1"/>
        <v>6.7750000000000004</v>
      </c>
      <c r="H13" s="39">
        <f t="shared" si="2"/>
        <v>8.1300000000000008</v>
      </c>
      <c r="I13" s="40">
        <f t="shared" si="3"/>
        <v>81.3</v>
      </c>
      <c r="J13" s="6"/>
      <c r="K13" s="6"/>
      <c r="L13" s="6"/>
      <c r="M13" s="6"/>
      <c r="N13" s="6"/>
    </row>
    <row r="14" spans="1:14">
      <c r="A14" s="52">
        <v>13</v>
      </c>
      <c r="B14" s="23" t="s">
        <v>332</v>
      </c>
      <c r="C14" s="23" t="s">
        <v>333</v>
      </c>
      <c r="D14" s="23" t="s">
        <v>334</v>
      </c>
      <c r="E14" s="39">
        <v>35.799999999999997</v>
      </c>
      <c r="F14" s="39">
        <f t="shared" si="0"/>
        <v>89.5</v>
      </c>
      <c r="G14" s="39">
        <f t="shared" si="1"/>
        <v>8.9499999999999993</v>
      </c>
      <c r="H14" s="39">
        <f t="shared" si="2"/>
        <v>10.739999999999998</v>
      </c>
      <c r="I14" s="40">
        <f t="shared" si="3"/>
        <v>107.39999999999999</v>
      </c>
      <c r="J14" s="6"/>
      <c r="K14" s="6"/>
      <c r="L14" s="6"/>
      <c r="M14" s="6"/>
      <c r="N14" s="6"/>
    </row>
    <row r="15" spans="1:14">
      <c r="A15" s="52">
        <v>14</v>
      </c>
      <c r="B15" s="23" t="s">
        <v>232</v>
      </c>
      <c r="C15" s="23" t="s">
        <v>233</v>
      </c>
      <c r="D15" s="23" t="s">
        <v>234</v>
      </c>
      <c r="E15" s="39">
        <v>29.75</v>
      </c>
      <c r="F15" s="39">
        <f t="shared" si="0"/>
        <v>74.375</v>
      </c>
      <c r="G15" s="39">
        <f t="shared" si="1"/>
        <v>7.4375</v>
      </c>
      <c r="H15" s="39">
        <f t="shared" si="2"/>
        <v>8.9249999999999989</v>
      </c>
      <c r="I15" s="40">
        <f t="shared" si="3"/>
        <v>89.25</v>
      </c>
      <c r="J15" s="6"/>
      <c r="K15" s="6"/>
      <c r="L15" s="6"/>
      <c r="M15" s="6"/>
      <c r="N15" s="6"/>
    </row>
    <row r="16" spans="1:14">
      <c r="A16" s="52">
        <v>15</v>
      </c>
      <c r="B16" s="23" t="s">
        <v>208</v>
      </c>
      <c r="C16" s="23" t="s">
        <v>209</v>
      </c>
      <c r="D16" s="23" t="s">
        <v>210</v>
      </c>
      <c r="E16" s="39">
        <v>31.1</v>
      </c>
      <c r="F16" s="39">
        <f t="shared" si="0"/>
        <v>77.75</v>
      </c>
      <c r="G16" s="39">
        <f t="shared" si="1"/>
        <v>7.7750000000000004</v>
      </c>
      <c r="H16" s="39">
        <f t="shared" si="2"/>
        <v>9.33</v>
      </c>
      <c r="I16" s="40">
        <f t="shared" si="3"/>
        <v>93.3</v>
      </c>
      <c r="J16" s="6"/>
      <c r="K16" s="6"/>
      <c r="L16" s="6"/>
      <c r="M16" s="6"/>
      <c r="N16" s="6"/>
    </row>
    <row r="17" spans="1:14">
      <c r="A17" s="52">
        <v>16</v>
      </c>
      <c r="B17" s="23" t="s">
        <v>325</v>
      </c>
      <c r="C17" s="23" t="s">
        <v>326</v>
      </c>
      <c r="D17" s="23" t="s">
        <v>327</v>
      </c>
      <c r="E17" s="39">
        <v>17.600000000000001</v>
      </c>
      <c r="F17" s="39">
        <f t="shared" si="0"/>
        <v>44</v>
      </c>
      <c r="G17" s="39">
        <f t="shared" si="1"/>
        <v>4.4000000000000004</v>
      </c>
      <c r="H17" s="39">
        <f t="shared" si="2"/>
        <v>5.28</v>
      </c>
      <c r="I17" s="40">
        <f t="shared" si="3"/>
        <v>52.8</v>
      </c>
      <c r="J17" s="6"/>
      <c r="K17" s="6"/>
      <c r="L17" s="6"/>
      <c r="M17" s="6"/>
      <c r="N17" s="6"/>
    </row>
    <row r="18" spans="1:14">
      <c r="A18" s="52">
        <v>17</v>
      </c>
      <c r="B18" s="23" t="s">
        <v>354</v>
      </c>
      <c r="C18" s="23" t="s">
        <v>355</v>
      </c>
      <c r="D18" s="23" t="s">
        <v>327</v>
      </c>
      <c r="E18" s="39">
        <v>24.95</v>
      </c>
      <c r="F18" s="39">
        <f t="shared" si="0"/>
        <v>62.375</v>
      </c>
      <c r="G18" s="39">
        <f t="shared" si="1"/>
        <v>6.2374999999999998</v>
      </c>
      <c r="H18" s="39">
        <f t="shared" si="2"/>
        <v>7.4849999999999994</v>
      </c>
      <c r="I18" s="40">
        <f t="shared" si="3"/>
        <v>74.849999999999994</v>
      </c>
      <c r="J18" s="6"/>
      <c r="K18" s="6"/>
      <c r="L18" s="6"/>
      <c r="M18" s="6"/>
      <c r="N18" s="6"/>
    </row>
    <row r="19" spans="1:14">
      <c r="A19" s="52">
        <v>18</v>
      </c>
      <c r="B19" s="23" t="s">
        <v>125</v>
      </c>
      <c r="C19" s="23" t="s">
        <v>126</v>
      </c>
      <c r="D19" s="23" t="s">
        <v>127</v>
      </c>
      <c r="E19" s="39">
        <v>35.450000000000003</v>
      </c>
      <c r="F19" s="39">
        <f t="shared" si="0"/>
        <v>88.625</v>
      </c>
      <c r="G19" s="39">
        <f t="shared" si="1"/>
        <v>8.8625000000000007</v>
      </c>
      <c r="H19" s="39">
        <f t="shared" si="2"/>
        <v>10.635</v>
      </c>
      <c r="I19" s="40">
        <f t="shared" si="3"/>
        <v>106.35</v>
      </c>
      <c r="J19" s="6"/>
      <c r="K19" s="6"/>
      <c r="L19" s="6"/>
      <c r="M19" s="6"/>
      <c r="N19" s="6"/>
    </row>
    <row r="20" spans="1:14">
      <c r="A20" s="52">
        <v>19</v>
      </c>
      <c r="B20" s="23" t="s">
        <v>205</v>
      </c>
      <c r="C20" s="23" t="s">
        <v>206</v>
      </c>
      <c r="D20" s="23" t="s">
        <v>207</v>
      </c>
      <c r="E20" s="39">
        <v>31.1</v>
      </c>
      <c r="F20" s="39">
        <f t="shared" si="0"/>
        <v>77.75</v>
      </c>
      <c r="G20" s="39">
        <f t="shared" si="1"/>
        <v>7.7750000000000004</v>
      </c>
      <c r="H20" s="39">
        <f t="shared" si="2"/>
        <v>9.33</v>
      </c>
      <c r="I20" s="40">
        <f t="shared" si="3"/>
        <v>93.3</v>
      </c>
      <c r="J20" s="6"/>
      <c r="K20" s="6"/>
      <c r="L20" s="6"/>
      <c r="M20" s="6"/>
      <c r="N20" s="6"/>
    </row>
    <row r="21" spans="1:14">
      <c r="A21" s="52">
        <v>20</v>
      </c>
      <c r="B21" s="23" t="s">
        <v>339</v>
      </c>
      <c r="C21" s="23" t="s">
        <v>340</v>
      </c>
      <c r="D21" s="23" t="s">
        <v>334</v>
      </c>
      <c r="E21" s="39">
        <v>53.3</v>
      </c>
      <c r="F21" s="39">
        <f t="shared" si="0"/>
        <v>133.25</v>
      </c>
      <c r="G21" s="39">
        <f t="shared" si="1"/>
        <v>13.324999999999999</v>
      </c>
      <c r="H21" s="39">
        <f t="shared" si="2"/>
        <v>15.989999999999998</v>
      </c>
      <c r="I21" s="40">
        <f t="shared" si="3"/>
        <v>159.9</v>
      </c>
      <c r="J21" s="6"/>
      <c r="K21" s="6"/>
      <c r="L21" s="6"/>
      <c r="M21" s="6"/>
      <c r="N21" s="6"/>
    </row>
    <row r="22" spans="1:14">
      <c r="A22" s="52">
        <v>21</v>
      </c>
      <c r="B22" s="23" t="s">
        <v>211</v>
      </c>
      <c r="C22" s="23" t="s">
        <v>212</v>
      </c>
      <c r="D22" s="23" t="s">
        <v>213</v>
      </c>
      <c r="E22" s="39">
        <v>27.85</v>
      </c>
      <c r="F22" s="39">
        <f t="shared" si="0"/>
        <v>69.625</v>
      </c>
      <c r="G22" s="39">
        <f t="shared" si="1"/>
        <v>6.9625000000000004</v>
      </c>
      <c r="H22" s="39">
        <f t="shared" si="2"/>
        <v>8.3550000000000004</v>
      </c>
      <c r="I22" s="40">
        <f t="shared" si="3"/>
        <v>83.55</v>
      </c>
      <c r="J22" s="6"/>
      <c r="K22" s="6"/>
      <c r="L22" s="6"/>
      <c r="M22" s="6"/>
      <c r="N22" s="6"/>
    </row>
    <row r="23" spans="1:14">
      <c r="A23" s="52">
        <v>22</v>
      </c>
      <c r="B23" s="23" t="s">
        <v>531</v>
      </c>
      <c r="C23" s="23" t="s">
        <v>212</v>
      </c>
      <c r="D23" s="23" t="s">
        <v>213</v>
      </c>
      <c r="E23" s="39">
        <v>24.6</v>
      </c>
      <c r="F23" s="39">
        <f t="shared" si="0"/>
        <v>61.5</v>
      </c>
      <c r="G23" s="39">
        <f t="shared" si="1"/>
        <v>6.15</v>
      </c>
      <c r="H23" s="39">
        <f t="shared" si="2"/>
        <v>7.38</v>
      </c>
      <c r="I23" s="40">
        <f t="shared" si="3"/>
        <v>73.8</v>
      </c>
      <c r="J23" s="6"/>
      <c r="K23" s="6"/>
      <c r="L23" s="6"/>
      <c r="M23" s="6"/>
      <c r="N23" s="6"/>
    </row>
    <row r="24" spans="1:14">
      <c r="A24" s="52">
        <v>23</v>
      </c>
      <c r="B24" s="23" t="s">
        <v>116</v>
      </c>
      <c r="C24" s="23" t="s">
        <v>117</v>
      </c>
      <c r="D24" s="23" t="s">
        <v>118</v>
      </c>
      <c r="E24" s="39">
        <v>28.25</v>
      </c>
      <c r="F24" s="39">
        <f t="shared" si="0"/>
        <v>70.625</v>
      </c>
      <c r="G24" s="39">
        <f t="shared" si="1"/>
        <v>7.0625</v>
      </c>
      <c r="H24" s="39">
        <f t="shared" si="2"/>
        <v>8.4749999999999996</v>
      </c>
      <c r="I24" s="40">
        <f t="shared" si="3"/>
        <v>84.75</v>
      </c>
      <c r="J24" s="6"/>
      <c r="K24" s="6"/>
      <c r="L24" s="6"/>
      <c r="M24" s="6"/>
      <c r="N24" s="6"/>
    </row>
    <row r="25" spans="1:14">
      <c r="A25" s="52">
        <v>24</v>
      </c>
      <c r="B25" s="23" t="s">
        <v>199</v>
      </c>
      <c r="C25" s="23" t="s">
        <v>200</v>
      </c>
      <c r="D25" s="23" t="s">
        <v>201</v>
      </c>
      <c r="E25" s="39">
        <v>33.200000000000003</v>
      </c>
      <c r="F25" s="39">
        <f t="shared" si="0"/>
        <v>83</v>
      </c>
      <c r="G25" s="39">
        <f t="shared" si="1"/>
        <v>8.3000000000000007</v>
      </c>
      <c r="H25" s="39">
        <f t="shared" si="2"/>
        <v>9.9600000000000009</v>
      </c>
      <c r="I25" s="40">
        <f t="shared" si="3"/>
        <v>99.6</v>
      </c>
      <c r="J25" s="6"/>
      <c r="K25" s="6"/>
      <c r="L25" s="6"/>
      <c r="M25" s="6"/>
      <c r="N25" s="6"/>
    </row>
    <row r="26" spans="1:14">
      <c r="A26" s="52">
        <v>25</v>
      </c>
      <c r="B26" s="23" t="s">
        <v>363</v>
      </c>
      <c r="C26" s="23" t="s">
        <v>364</v>
      </c>
      <c r="D26" s="23" t="s">
        <v>365</v>
      </c>
      <c r="E26" s="39">
        <v>24.95</v>
      </c>
      <c r="F26" s="39">
        <f t="shared" si="0"/>
        <v>62.375</v>
      </c>
      <c r="G26" s="39">
        <f t="shared" si="1"/>
        <v>6.2374999999999998</v>
      </c>
      <c r="H26" s="39">
        <f t="shared" si="2"/>
        <v>7.4849999999999994</v>
      </c>
      <c r="I26" s="40">
        <f t="shared" si="3"/>
        <v>74.849999999999994</v>
      </c>
      <c r="J26" s="6"/>
      <c r="K26" s="6"/>
      <c r="L26" s="6"/>
      <c r="M26" s="6"/>
      <c r="N26" s="6"/>
    </row>
    <row r="27" spans="1:14">
      <c r="A27" s="52">
        <v>26</v>
      </c>
      <c r="B27" s="23" t="s">
        <v>134</v>
      </c>
      <c r="C27" s="23" t="s">
        <v>135</v>
      </c>
      <c r="D27" s="41" t="s">
        <v>136</v>
      </c>
      <c r="E27" s="39">
        <v>28.5</v>
      </c>
      <c r="F27" s="39">
        <f t="shared" si="0"/>
        <v>71.25</v>
      </c>
      <c r="G27" s="39">
        <f t="shared" si="1"/>
        <v>7.125</v>
      </c>
      <c r="H27" s="39">
        <f t="shared" si="2"/>
        <v>8.5499999999999989</v>
      </c>
      <c r="I27" s="40">
        <f t="shared" si="3"/>
        <v>85.5</v>
      </c>
      <c r="J27" s="6"/>
      <c r="K27" s="6"/>
      <c r="L27" s="6"/>
      <c r="M27" s="6"/>
      <c r="N27" s="6"/>
    </row>
    <row r="28" spans="1:14">
      <c r="A28" s="52">
        <v>27</v>
      </c>
      <c r="B28" s="23" t="s">
        <v>226</v>
      </c>
      <c r="C28" s="23" t="s">
        <v>227</v>
      </c>
      <c r="D28" s="23" t="s">
        <v>228</v>
      </c>
      <c r="E28" s="39">
        <v>26.95</v>
      </c>
      <c r="F28" s="39">
        <f t="shared" si="0"/>
        <v>67.375</v>
      </c>
      <c r="G28" s="39">
        <f t="shared" si="1"/>
        <v>6.7374999999999998</v>
      </c>
      <c r="H28" s="39">
        <f t="shared" si="2"/>
        <v>8.0849999999999991</v>
      </c>
      <c r="I28" s="40">
        <f t="shared" si="3"/>
        <v>80.849999999999994</v>
      </c>
      <c r="J28" s="6"/>
      <c r="K28" s="6"/>
      <c r="L28" s="6"/>
      <c r="M28" s="6"/>
      <c r="N28" s="6"/>
    </row>
    <row r="29" spans="1:14">
      <c r="A29" s="52">
        <v>28</v>
      </c>
      <c r="B29" s="23" t="s">
        <v>537</v>
      </c>
      <c r="C29" s="23" t="s">
        <v>538</v>
      </c>
      <c r="D29" s="23" t="s">
        <v>539</v>
      </c>
      <c r="E29" s="39">
        <v>48.45</v>
      </c>
      <c r="F29" s="39">
        <f t="shared" si="0"/>
        <v>121.125</v>
      </c>
      <c r="G29" s="39">
        <f t="shared" si="1"/>
        <v>12.112500000000001</v>
      </c>
      <c r="H29" s="39">
        <f t="shared" si="2"/>
        <v>14.535</v>
      </c>
      <c r="I29" s="40">
        <f t="shared" si="3"/>
        <v>145.35</v>
      </c>
      <c r="J29" s="6"/>
      <c r="K29" s="6"/>
      <c r="L29" s="6"/>
      <c r="M29" s="6"/>
      <c r="N29" s="6"/>
    </row>
    <row r="30" spans="1:14">
      <c r="A30" s="52">
        <v>29</v>
      </c>
      <c r="B30" s="23" t="s">
        <v>330</v>
      </c>
      <c r="C30" s="23" t="s">
        <v>331</v>
      </c>
      <c r="D30" s="23" t="s">
        <v>327</v>
      </c>
      <c r="E30" s="39">
        <v>23.8</v>
      </c>
      <c r="F30" s="39">
        <f t="shared" si="0"/>
        <v>59.5</v>
      </c>
      <c r="G30" s="39">
        <f t="shared" si="1"/>
        <v>5.95</v>
      </c>
      <c r="H30" s="39">
        <f t="shared" si="2"/>
        <v>7.14</v>
      </c>
      <c r="I30" s="40">
        <f t="shared" si="3"/>
        <v>71.399999999999991</v>
      </c>
      <c r="J30" s="6"/>
      <c r="K30" s="6"/>
      <c r="L30" s="6"/>
      <c r="M30" s="6"/>
      <c r="N30" s="6"/>
    </row>
    <row r="31" spans="1:14">
      <c r="A31" s="52">
        <v>30</v>
      </c>
      <c r="B31" s="23" t="s">
        <v>361</v>
      </c>
      <c r="C31" s="23" t="s">
        <v>362</v>
      </c>
      <c r="D31" s="23" t="s">
        <v>327</v>
      </c>
      <c r="E31" s="39">
        <v>25.1</v>
      </c>
      <c r="F31" s="39">
        <f t="shared" si="0"/>
        <v>62.75</v>
      </c>
      <c r="G31" s="39">
        <f t="shared" si="1"/>
        <v>6.2750000000000004</v>
      </c>
      <c r="H31" s="39">
        <f t="shared" si="2"/>
        <v>7.53</v>
      </c>
      <c r="I31" s="40">
        <f t="shared" si="3"/>
        <v>75.3</v>
      </c>
      <c r="J31" s="6"/>
      <c r="K31" s="6"/>
      <c r="L31" s="6"/>
      <c r="M31" s="6"/>
      <c r="N31" s="6"/>
    </row>
    <row r="32" spans="1:14">
      <c r="A32" s="52">
        <v>31</v>
      </c>
      <c r="B32" s="23" t="s">
        <v>214</v>
      </c>
      <c r="C32" s="23" t="s">
        <v>215</v>
      </c>
      <c r="D32" s="23" t="s">
        <v>216</v>
      </c>
      <c r="E32" s="39">
        <v>25.15</v>
      </c>
      <c r="F32" s="39">
        <f t="shared" si="0"/>
        <v>62.875</v>
      </c>
      <c r="G32" s="39">
        <f t="shared" si="1"/>
        <v>6.2874999999999996</v>
      </c>
      <c r="H32" s="39">
        <f t="shared" si="2"/>
        <v>7.544999999999999</v>
      </c>
      <c r="I32" s="40">
        <f t="shared" si="3"/>
        <v>75.45</v>
      </c>
      <c r="J32" s="6"/>
      <c r="K32" s="6"/>
      <c r="L32" s="6"/>
      <c r="M32" s="6"/>
      <c r="N32" s="6"/>
    </row>
    <row r="33" spans="1:14">
      <c r="A33" s="52">
        <v>32</v>
      </c>
      <c r="B33" s="23" t="s">
        <v>335</v>
      </c>
      <c r="C33" s="23" t="s">
        <v>336</v>
      </c>
      <c r="D33" s="23" t="s">
        <v>334</v>
      </c>
      <c r="E33" s="39">
        <v>41.2</v>
      </c>
      <c r="F33" s="39">
        <f t="shared" si="0"/>
        <v>103</v>
      </c>
      <c r="G33" s="39">
        <f t="shared" si="1"/>
        <v>10.3</v>
      </c>
      <c r="H33" s="39">
        <f t="shared" si="2"/>
        <v>12.360000000000001</v>
      </c>
      <c r="I33" s="40">
        <f t="shared" si="3"/>
        <v>123.6</v>
      </c>
      <c r="J33" s="6"/>
      <c r="K33" s="6"/>
      <c r="L33" s="6"/>
      <c r="M33" s="6"/>
      <c r="N33" s="6"/>
    </row>
    <row r="34" spans="1:14">
      <c r="A34" s="52">
        <v>33</v>
      </c>
      <c r="B34" s="23" t="s">
        <v>430</v>
      </c>
      <c r="C34" s="23" t="s">
        <v>431</v>
      </c>
      <c r="D34" s="23" t="s">
        <v>432</v>
      </c>
      <c r="E34" s="39">
        <v>27.8</v>
      </c>
      <c r="F34" s="39">
        <f t="shared" si="0"/>
        <v>69.5</v>
      </c>
      <c r="G34" s="39">
        <f t="shared" si="1"/>
        <v>6.95</v>
      </c>
      <c r="H34" s="39">
        <f t="shared" si="2"/>
        <v>8.34</v>
      </c>
      <c r="I34" s="40">
        <f t="shared" si="3"/>
        <v>83.399999999999991</v>
      </c>
      <c r="J34" s="6"/>
      <c r="K34" s="6"/>
      <c r="L34" s="6"/>
      <c r="M34" s="6"/>
      <c r="N34" s="6"/>
    </row>
    <row r="35" spans="1:14">
      <c r="A35" s="52">
        <v>34</v>
      </c>
      <c r="B35" s="23" t="s">
        <v>119</v>
      </c>
      <c r="C35" s="23" t="s">
        <v>120</v>
      </c>
      <c r="D35" s="23" t="s">
        <v>121</v>
      </c>
      <c r="E35" s="39">
        <v>27.7</v>
      </c>
      <c r="F35" s="39">
        <f t="shared" si="0"/>
        <v>69.25</v>
      </c>
      <c r="G35" s="39">
        <f t="shared" si="1"/>
        <v>6.9249999999999998</v>
      </c>
      <c r="H35" s="39">
        <f t="shared" si="2"/>
        <v>8.3099999999999987</v>
      </c>
      <c r="I35" s="40">
        <f t="shared" si="3"/>
        <v>83.1</v>
      </c>
      <c r="J35" s="6"/>
      <c r="K35" s="6"/>
      <c r="L35" s="6"/>
      <c r="M35" s="6"/>
      <c r="N35" s="6"/>
    </row>
    <row r="36" spans="1:14">
      <c r="A36" s="52">
        <v>35</v>
      </c>
      <c r="B36" s="23" t="s">
        <v>450</v>
      </c>
      <c r="C36" s="23" t="s">
        <v>451</v>
      </c>
      <c r="D36" s="23" t="s">
        <v>452</v>
      </c>
      <c r="E36" s="39">
        <v>27.35</v>
      </c>
      <c r="F36" s="39">
        <f t="shared" si="0"/>
        <v>68.375</v>
      </c>
      <c r="G36" s="39">
        <f t="shared" si="1"/>
        <v>6.8375000000000004</v>
      </c>
      <c r="H36" s="39">
        <f t="shared" si="2"/>
        <v>8.2050000000000001</v>
      </c>
      <c r="I36" s="40">
        <f t="shared" si="3"/>
        <v>82.05</v>
      </c>
      <c r="J36" s="6"/>
      <c r="K36" s="6"/>
      <c r="L36" s="6"/>
      <c r="M36" s="6"/>
      <c r="N36" s="6"/>
    </row>
    <row r="37" spans="1:14">
      <c r="A37" s="52">
        <v>36</v>
      </c>
      <c r="B37" s="23" t="s">
        <v>253</v>
      </c>
      <c r="C37" s="23" t="s">
        <v>254</v>
      </c>
      <c r="D37" s="23" t="s">
        <v>255</v>
      </c>
      <c r="E37" s="39">
        <v>34.1</v>
      </c>
      <c r="F37" s="39">
        <f t="shared" si="0"/>
        <v>85.25</v>
      </c>
      <c r="G37" s="39">
        <f t="shared" si="1"/>
        <v>8.5250000000000004</v>
      </c>
      <c r="H37" s="39">
        <f t="shared" si="2"/>
        <v>10.23</v>
      </c>
      <c r="I37" s="40">
        <f t="shared" si="3"/>
        <v>102.3</v>
      </c>
      <c r="J37" s="6"/>
      <c r="K37" s="6"/>
      <c r="L37" s="6"/>
      <c r="M37" s="6"/>
      <c r="N37" s="6"/>
    </row>
    <row r="38" spans="1:14">
      <c r="A38" s="52">
        <v>37</v>
      </c>
      <c r="B38" s="23" t="s">
        <v>193</v>
      </c>
      <c r="C38" s="23" t="s">
        <v>194</v>
      </c>
      <c r="D38" s="23" t="s">
        <v>195</v>
      </c>
      <c r="E38" s="39">
        <v>19.2</v>
      </c>
      <c r="F38" s="39">
        <f t="shared" si="0"/>
        <v>48</v>
      </c>
      <c r="G38" s="39">
        <f t="shared" si="1"/>
        <v>4.8</v>
      </c>
      <c r="H38" s="39">
        <f t="shared" si="2"/>
        <v>5.76</v>
      </c>
      <c r="I38" s="40">
        <f t="shared" si="3"/>
        <v>57.599999999999994</v>
      </c>
      <c r="J38" s="6"/>
      <c r="K38" s="6"/>
      <c r="L38" s="6"/>
      <c r="M38" s="6"/>
      <c r="N38" s="6"/>
    </row>
    <row r="39" spans="1:14">
      <c r="A39" s="52">
        <v>38</v>
      </c>
      <c r="B39" s="23" t="s">
        <v>196</v>
      </c>
      <c r="C39" s="23" t="s">
        <v>197</v>
      </c>
      <c r="D39" s="23" t="s">
        <v>198</v>
      </c>
      <c r="E39" s="39">
        <v>22.65</v>
      </c>
      <c r="F39" s="39">
        <f t="shared" si="0"/>
        <v>56.625</v>
      </c>
      <c r="G39" s="39">
        <f t="shared" si="1"/>
        <v>5.6624999999999996</v>
      </c>
      <c r="H39" s="39">
        <f t="shared" si="2"/>
        <v>6.794999999999999</v>
      </c>
      <c r="I39" s="40">
        <f t="shared" si="3"/>
        <v>67.95</v>
      </c>
      <c r="J39" s="6"/>
      <c r="K39" s="6"/>
      <c r="L39" s="6"/>
      <c r="M39" s="6"/>
      <c r="N39" s="6"/>
    </row>
    <row r="40" spans="1:14">
      <c r="A40" s="52">
        <v>39</v>
      </c>
      <c r="B40" s="23" t="s">
        <v>131</v>
      </c>
      <c r="C40" s="23" t="s">
        <v>132</v>
      </c>
      <c r="D40" s="23" t="s">
        <v>133</v>
      </c>
      <c r="E40" s="39">
        <v>26.55</v>
      </c>
      <c r="F40" s="39">
        <f t="shared" si="0"/>
        <v>66.375</v>
      </c>
      <c r="G40" s="39">
        <f t="shared" si="1"/>
        <v>6.6375000000000002</v>
      </c>
      <c r="H40" s="39">
        <f t="shared" si="2"/>
        <v>7.9649999999999999</v>
      </c>
      <c r="I40" s="40">
        <f t="shared" si="3"/>
        <v>79.649999999999991</v>
      </c>
      <c r="J40" s="6"/>
      <c r="K40" s="6"/>
      <c r="L40" s="6"/>
      <c r="M40" s="6"/>
      <c r="N40" s="6"/>
    </row>
    <row r="41" spans="1:14">
      <c r="A41" s="52">
        <v>40</v>
      </c>
      <c r="B41" s="23" t="s">
        <v>128</v>
      </c>
      <c r="C41" s="23" t="s">
        <v>129</v>
      </c>
      <c r="D41" s="23" t="s">
        <v>130</v>
      </c>
      <c r="E41" s="39">
        <v>26.3</v>
      </c>
      <c r="F41" s="39">
        <f t="shared" si="0"/>
        <v>65.75</v>
      </c>
      <c r="G41" s="39">
        <f t="shared" si="1"/>
        <v>6.5750000000000002</v>
      </c>
      <c r="H41" s="39">
        <f t="shared" si="2"/>
        <v>7.89</v>
      </c>
      <c r="I41" s="40">
        <f t="shared" si="3"/>
        <v>78.899999999999991</v>
      </c>
      <c r="J41" s="6"/>
      <c r="K41" s="6"/>
      <c r="L41" s="6"/>
      <c r="M41" s="6"/>
      <c r="N41" s="6"/>
    </row>
    <row r="42" spans="1:14">
      <c r="A42" s="52">
        <v>41</v>
      </c>
      <c r="B42" s="23" t="s">
        <v>403</v>
      </c>
      <c r="C42" s="23" t="s">
        <v>404</v>
      </c>
      <c r="D42" s="23" t="s">
        <v>405</v>
      </c>
      <c r="E42" s="39">
        <v>24.45</v>
      </c>
      <c r="F42" s="39">
        <f t="shared" si="0"/>
        <v>61.125</v>
      </c>
      <c r="G42" s="39">
        <f t="shared" si="1"/>
        <v>6.1124999999999998</v>
      </c>
      <c r="H42" s="39">
        <f t="shared" si="2"/>
        <v>7.3349999999999991</v>
      </c>
      <c r="I42" s="40">
        <f t="shared" si="3"/>
        <v>73.349999999999994</v>
      </c>
      <c r="J42" s="6"/>
      <c r="K42" s="6"/>
      <c r="L42" s="6"/>
      <c r="M42" s="6"/>
      <c r="N42" s="6"/>
    </row>
    <row r="43" spans="1:14">
      <c r="A43" s="52">
        <v>42</v>
      </c>
      <c r="B43" s="23" t="s">
        <v>343</v>
      </c>
      <c r="C43" s="23" t="s">
        <v>344</v>
      </c>
      <c r="D43" s="23" t="s">
        <v>327</v>
      </c>
      <c r="E43" s="39">
        <v>48.95</v>
      </c>
      <c r="F43" s="39">
        <f t="shared" si="0"/>
        <v>122.375</v>
      </c>
      <c r="G43" s="39">
        <f t="shared" si="1"/>
        <v>12.237500000000001</v>
      </c>
      <c r="H43" s="39">
        <f t="shared" si="2"/>
        <v>14.685</v>
      </c>
      <c r="I43" s="40">
        <f t="shared" si="3"/>
        <v>146.85</v>
      </c>
      <c r="J43" s="6"/>
      <c r="K43" s="6"/>
      <c r="L43" s="6"/>
      <c r="M43" s="6"/>
      <c r="N43" s="6"/>
    </row>
    <row r="44" spans="1:14">
      <c r="A44" s="52">
        <v>43</v>
      </c>
      <c r="B44" s="23" t="s">
        <v>337</v>
      </c>
      <c r="C44" s="23" t="s">
        <v>338</v>
      </c>
      <c r="D44" s="23" t="s">
        <v>327</v>
      </c>
      <c r="E44" s="39">
        <v>30.65</v>
      </c>
      <c r="F44" s="39">
        <f t="shared" si="0"/>
        <v>76.625</v>
      </c>
      <c r="G44" s="39">
        <f t="shared" si="1"/>
        <v>7.6624999999999996</v>
      </c>
      <c r="H44" s="39">
        <f t="shared" si="2"/>
        <v>9.1949999999999985</v>
      </c>
      <c r="I44" s="40">
        <f t="shared" si="3"/>
        <v>91.95</v>
      </c>
      <c r="J44" s="6"/>
      <c r="K44" s="6"/>
      <c r="L44" s="6"/>
      <c r="M44" s="6"/>
      <c r="N44" s="6"/>
    </row>
    <row r="45" spans="1:14">
      <c r="B45" s="7"/>
      <c r="C45" s="7"/>
      <c r="D45" s="7"/>
      <c r="E45" s="17"/>
      <c r="F45" s="9"/>
      <c r="G45" s="9"/>
      <c r="H45" s="6"/>
      <c r="I45" s="6"/>
      <c r="J45" s="6"/>
      <c r="K45" s="6"/>
      <c r="L45" s="6"/>
      <c r="M45" s="6"/>
      <c r="N45" s="6"/>
    </row>
    <row r="46" spans="1:14">
      <c r="B46" s="7"/>
      <c r="C46" s="7"/>
      <c r="D46" s="7"/>
      <c r="E46" s="8"/>
      <c r="F46" s="9"/>
      <c r="G46" s="9"/>
      <c r="H46" s="6"/>
      <c r="I46" s="6"/>
      <c r="J46" s="6"/>
      <c r="K46" s="6"/>
      <c r="L46" s="6"/>
      <c r="M46" s="6"/>
      <c r="N46" s="6"/>
    </row>
    <row r="47" spans="1:14">
      <c r="B47" s="7"/>
      <c r="C47" s="7"/>
      <c r="D47" s="7"/>
      <c r="E47" s="8"/>
      <c r="F47" s="9"/>
      <c r="G47" s="9"/>
      <c r="H47" s="6"/>
      <c r="I47" s="6"/>
      <c r="J47" s="6"/>
      <c r="K47" s="6"/>
      <c r="L47" s="6"/>
      <c r="M47" s="6"/>
      <c r="N47" s="6"/>
    </row>
    <row r="48" spans="1:14">
      <c r="B48" s="7"/>
      <c r="C48" s="7"/>
      <c r="D48" s="7"/>
      <c r="E48" s="8"/>
      <c r="F48" s="9"/>
      <c r="G48" s="9"/>
      <c r="H48" s="6"/>
      <c r="I48" s="6"/>
      <c r="J48" s="6"/>
      <c r="K48" s="6"/>
      <c r="L48" s="6"/>
      <c r="M48" s="6"/>
      <c r="N48" s="6"/>
    </row>
    <row r="49" spans="2:14">
      <c r="B49" s="7"/>
      <c r="C49" s="7"/>
      <c r="D49" s="7"/>
      <c r="E49" s="8"/>
      <c r="F49" s="9"/>
      <c r="G49" s="9"/>
      <c r="H49" s="6"/>
      <c r="I49" s="6"/>
      <c r="J49" s="6"/>
      <c r="K49" s="6"/>
      <c r="L49" s="6"/>
      <c r="M49" s="6"/>
      <c r="N49" s="6"/>
    </row>
    <row r="50" spans="2:14">
      <c r="B50" s="7"/>
      <c r="C50" s="7"/>
      <c r="D50" s="7"/>
      <c r="E50" s="8"/>
      <c r="F50" s="9"/>
      <c r="G50" s="9"/>
      <c r="H50" s="6"/>
      <c r="I50" s="6"/>
      <c r="J50" s="6"/>
      <c r="K50" s="6"/>
      <c r="L50" s="6"/>
      <c r="M50" s="6"/>
      <c r="N50" s="6"/>
    </row>
    <row r="51" spans="2:14">
      <c r="B51" s="7"/>
      <c r="C51" s="7"/>
      <c r="D51" s="7"/>
      <c r="E51" s="8"/>
      <c r="F51" s="9"/>
      <c r="G51" s="9"/>
      <c r="H51" s="6"/>
      <c r="I51" s="6"/>
      <c r="J51" s="6"/>
      <c r="K51" s="6"/>
      <c r="L51" s="6"/>
      <c r="M51" s="6"/>
      <c r="N51" s="6"/>
    </row>
    <row r="52" spans="2:14">
      <c r="B52" s="7"/>
      <c r="C52" s="7"/>
      <c r="D52" s="7"/>
      <c r="E52" s="8"/>
      <c r="F52" s="9"/>
      <c r="G52" s="9"/>
      <c r="H52" s="6"/>
      <c r="I52" s="6"/>
      <c r="J52" s="6"/>
      <c r="K52" s="6"/>
      <c r="L52" s="6"/>
      <c r="M52" s="6"/>
      <c r="N52" s="6"/>
    </row>
    <row r="53" spans="2:14">
      <c r="B53" s="7"/>
      <c r="C53" s="7"/>
      <c r="D53" s="7"/>
      <c r="E53" s="8"/>
      <c r="F53" s="9"/>
      <c r="G53" s="9"/>
      <c r="H53" s="6"/>
      <c r="I53" s="6"/>
      <c r="J53" s="6"/>
      <c r="K53" s="6"/>
      <c r="L53" s="6"/>
      <c r="M53" s="6"/>
      <c r="N53" s="6"/>
    </row>
    <row r="54" spans="2:14">
      <c r="B54" s="7"/>
      <c r="C54" s="7"/>
      <c r="D54" s="7"/>
      <c r="E54" s="8"/>
      <c r="F54" s="9"/>
      <c r="G54" s="9"/>
      <c r="H54" s="6"/>
      <c r="I54" s="6"/>
      <c r="J54" s="6"/>
      <c r="K54" s="6"/>
      <c r="L54" s="6"/>
      <c r="M54" s="6"/>
      <c r="N54" s="6"/>
    </row>
    <row r="55" spans="2:14">
      <c r="B55" s="7"/>
      <c r="C55" s="7"/>
      <c r="D55" s="7"/>
      <c r="E55" s="8"/>
      <c r="F55" s="9"/>
      <c r="G55" s="9"/>
      <c r="H55" s="6"/>
      <c r="I55" s="6"/>
      <c r="J55" s="6"/>
      <c r="K55" s="6"/>
      <c r="L55" s="6"/>
      <c r="M55" s="6"/>
      <c r="N55" s="6"/>
    </row>
    <row r="56" spans="2:14">
      <c r="B56" s="7"/>
      <c r="C56" s="7"/>
      <c r="D56" s="7"/>
      <c r="E56" s="8"/>
      <c r="F56" s="9"/>
      <c r="G56" s="9"/>
      <c r="H56" s="6"/>
      <c r="I56" s="6"/>
      <c r="J56" s="6"/>
      <c r="K56" s="6"/>
      <c r="L56" s="6"/>
      <c r="M56" s="6"/>
      <c r="N56" s="6"/>
    </row>
    <row r="57" spans="2:14">
      <c r="B57" s="7"/>
      <c r="C57" s="7"/>
      <c r="D57" s="7"/>
      <c r="E57" s="8"/>
      <c r="F57" s="9"/>
      <c r="G57" s="9"/>
      <c r="H57" s="6"/>
      <c r="I57" s="6"/>
      <c r="J57" s="6"/>
      <c r="K57" s="6"/>
      <c r="L57" s="6"/>
      <c r="M57" s="6"/>
      <c r="N57" s="6"/>
    </row>
    <row r="58" spans="2:14">
      <c r="B58" s="7"/>
      <c r="C58" s="7"/>
      <c r="D58" s="7"/>
      <c r="E58" s="8"/>
      <c r="F58" s="9"/>
      <c r="G58" s="9"/>
      <c r="H58" s="6"/>
      <c r="I58" s="6"/>
      <c r="J58" s="6"/>
      <c r="K58" s="6"/>
      <c r="L58" s="6"/>
      <c r="M58" s="6"/>
      <c r="N58" s="6"/>
    </row>
    <row r="59" spans="2:14">
      <c r="B59" s="7"/>
      <c r="C59" s="7"/>
      <c r="D59" s="7"/>
      <c r="E59" s="8"/>
      <c r="F59" s="9"/>
      <c r="G59" s="9"/>
      <c r="H59" s="6"/>
      <c r="I59" s="6"/>
      <c r="J59" s="6"/>
      <c r="K59" s="6"/>
      <c r="L59" s="6"/>
      <c r="M59" s="6"/>
      <c r="N59" s="6"/>
    </row>
    <row r="60" spans="2:14">
      <c r="B60" s="7"/>
      <c r="C60" s="7"/>
      <c r="D60" s="7"/>
      <c r="E60" s="8"/>
      <c r="F60" s="9"/>
      <c r="G60" s="9"/>
      <c r="H60" s="6"/>
      <c r="I60" s="6"/>
      <c r="J60" s="6"/>
      <c r="K60" s="6"/>
      <c r="L60" s="6"/>
      <c r="M60" s="6"/>
      <c r="N60" s="6"/>
    </row>
    <row r="61" spans="2:14">
      <c r="B61" s="7"/>
      <c r="C61" s="7"/>
      <c r="D61" s="7"/>
      <c r="E61" s="8"/>
      <c r="F61" s="9"/>
      <c r="G61" s="9"/>
      <c r="H61" s="6"/>
      <c r="I61" s="6"/>
      <c r="J61" s="6"/>
      <c r="K61" s="6"/>
      <c r="L61" s="6"/>
      <c r="M61" s="6"/>
      <c r="N61" s="6"/>
    </row>
    <row r="62" spans="2:14">
      <c r="B62" s="7"/>
      <c r="C62" s="7"/>
      <c r="D62" s="7"/>
      <c r="E62" s="8"/>
      <c r="F62" s="9"/>
      <c r="G62" s="9"/>
      <c r="H62" s="6"/>
      <c r="I62" s="6"/>
      <c r="J62" s="6"/>
      <c r="K62" s="6"/>
      <c r="L62" s="6"/>
      <c r="M62" s="6"/>
      <c r="N62" s="6"/>
    </row>
    <row r="63" spans="2:14">
      <c r="B63" s="10"/>
      <c r="C63" s="7"/>
      <c r="D63" s="7"/>
      <c r="E63" s="8"/>
      <c r="F63" s="9"/>
      <c r="G63" s="9"/>
      <c r="H63" s="6"/>
      <c r="I63" s="6"/>
      <c r="J63" s="6"/>
      <c r="K63" s="6"/>
      <c r="L63" s="6"/>
      <c r="M63" s="6"/>
      <c r="N63" s="6"/>
    </row>
    <row r="64" spans="2:14">
      <c r="B64" s="7"/>
      <c r="C64" s="7"/>
      <c r="D64" s="7"/>
      <c r="E64" s="8"/>
      <c r="F64" s="9"/>
      <c r="G64" s="9"/>
      <c r="H64" s="6"/>
      <c r="I64" s="6"/>
      <c r="J64" s="6"/>
      <c r="K64" s="6"/>
      <c r="L64" s="6"/>
      <c r="M64" s="6"/>
      <c r="N64" s="6"/>
    </row>
    <row r="65" spans="2:14">
      <c r="B65" s="7"/>
      <c r="C65" s="7"/>
      <c r="D65" s="7"/>
      <c r="E65" s="8"/>
      <c r="F65" s="9"/>
      <c r="G65" s="9"/>
      <c r="H65" s="6"/>
      <c r="I65" s="6"/>
      <c r="J65" s="6"/>
      <c r="K65" s="6"/>
      <c r="L65" s="6"/>
      <c r="M65" s="6"/>
      <c r="N65" s="6"/>
    </row>
    <row r="66" spans="2:14">
      <c r="B66" s="7"/>
      <c r="C66" s="7"/>
      <c r="D66" s="7"/>
      <c r="E66" s="8"/>
      <c r="F66" s="9"/>
      <c r="G66" s="9"/>
      <c r="H66" s="6"/>
      <c r="I66" s="6"/>
      <c r="J66" s="6"/>
      <c r="K66" s="6"/>
      <c r="L66" s="6"/>
      <c r="M66" s="6"/>
      <c r="N66" s="6"/>
    </row>
    <row r="67" spans="2:14">
      <c r="B67" s="7"/>
      <c r="C67" s="7"/>
      <c r="D67" s="7"/>
      <c r="E67" s="8"/>
      <c r="F67" s="9"/>
      <c r="G67" s="9"/>
      <c r="H67" s="6"/>
      <c r="I67" s="6"/>
      <c r="J67" s="6"/>
      <c r="K67" s="6"/>
      <c r="L67" s="6"/>
      <c r="M67" s="6"/>
      <c r="N67" s="6"/>
    </row>
  </sheetData>
  <autoFilter ref="B1:N1" xr:uid="{00000000-0009-0000-0000-000006000000}">
    <sortState ref="B2:N44">
      <sortCondition ref="B1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N5"/>
  <sheetViews>
    <sheetView workbookViewId="0">
      <selection activeCell="C12" sqref="C12"/>
    </sheetView>
  </sheetViews>
  <sheetFormatPr baseColWidth="10" defaultRowHeight="13.2"/>
  <cols>
    <col min="1" max="1" width="4.6640625" customWidth="1"/>
    <col min="2" max="2" width="20.44140625" customWidth="1"/>
    <col min="3" max="3" width="47.88671875" customWidth="1"/>
    <col min="4" max="4" width="90.44140625" customWidth="1"/>
    <col min="5" max="5" width="28" customWidth="1"/>
    <col min="6" max="6" width="15.6640625" customWidth="1"/>
    <col min="7" max="7" width="23.5546875" customWidth="1"/>
    <col min="8" max="8" width="21.33203125" customWidth="1"/>
    <col min="9" max="9" width="20.5546875" customWidth="1"/>
  </cols>
  <sheetData>
    <row r="1" spans="1:14" ht="18" customHeight="1">
      <c r="B1" s="4" t="s">
        <v>8</v>
      </c>
      <c r="C1" s="4" t="s">
        <v>9</v>
      </c>
      <c r="D1" s="4" t="s">
        <v>10</v>
      </c>
      <c r="E1" s="18" t="s">
        <v>558</v>
      </c>
      <c r="F1" s="5" t="s">
        <v>11</v>
      </c>
      <c r="G1" s="5" t="s">
        <v>559</v>
      </c>
      <c r="H1" s="18" t="s">
        <v>557</v>
      </c>
      <c r="I1" s="19" t="s">
        <v>560</v>
      </c>
      <c r="J1" s="6"/>
      <c r="K1" s="6"/>
      <c r="L1" s="6"/>
      <c r="M1" s="6"/>
      <c r="N1" s="6"/>
    </row>
    <row r="2" spans="1:14">
      <c r="A2" s="52">
        <v>1</v>
      </c>
      <c r="B2" s="7" t="s">
        <v>415</v>
      </c>
      <c r="C2" s="7" t="s">
        <v>416</v>
      </c>
      <c r="D2" s="7" t="s">
        <v>417</v>
      </c>
      <c r="E2" s="26">
        <v>28.85</v>
      </c>
      <c r="F2" s="26">
        <f>SUM(E2*2.5)</f>
        <v>72.125</v>
      </c>
      <c r="G2" s="26">
        <f>SUM(F2*100/1000)</f>
        <v>7.2125000000000004</v>
      </c>
      <c r="H2" s="26">
        <f>SUM(G2*1.2)</f>
        <v>8.6549999999999994</v>
      </c>
      <c r="I2" s="27">
        <f>SUM(F2*1.2)</f>
        <v>86.55</v>
      </c>
      <c r="J2" s="6"/>
      <c r="K2" s="6"/>
      <c r="L2" s="6"/>
      <c r="M2" s="6"/>
      <c r="N2" s="6"/>
    </row>
    <row r="3" spans="1:14">
      <c r="A3" s="52">
        <v>2</v>
      </c>
      <c r="B3" s="7" t="s">
        <v>380</v>
      </c>
      <c r="C3" s="7" t="s">
        <v>381</v>
      </c>
      <c r="D3" s="7" t="s">
        <v>382</v>
      </c>
      <c r="E3" s="26">
        <v>23.65</v>
      </c>
      <c r="F3" s="26">
        <f>SUM(E3*2.5)</f>
        <v>59.125</v>
      </c>
      <c r="G3" s="26">
        <f>SUM(F3*100/1000)</f>
        <v>5.9124999999999996</v>
      </c>
      <c r="H3" s="26">
        <f>SUM(G3*1.2)</f>
        <v>7.0949999999999998</v>
      </c>
      <c r="I3" s="27">
        <f>SUM(F3*1.2)</f>
        <v>70.95</v>
      </c>
      <c r="J3" s="6"/>
      <c r="K3" s="6"/>
      <c r="L3" s="6"/>
      <c r="M3" s="6"/>
      <c r="N3" s="6"/>
    </row>
    <row r="4" spans="1:14">
      <c r="A4" s="52">
        <v>3</v>
      </c>
      <c r="B4" s="7" t="s">
        <v>418</v>
      </c>
      <c r="C4" s="7" t="s">
        <v>419</v>
      </c>
      <c r="D4" s="7" t="s">
        <v>420</v>
      </c>
      <c r="E4" s="26">
        <v>27.7</v>
      </c>
      <c r="F4" s="26">
        <f>SUM(E4*2.5)</f>
        <v>69.25</v>
      </c>
      <c r="G4" s="26">
        <f>SUM(F4*100/1000)</f>
        <v>6.9249999999999998</v>
      </c>
      <c r="H4" s="26">
        <f>SUM(G4*1.2)</f>
        <v>8.3099999999999987</v>
      </c>
      <c r="I4" s="27">
        <f>SUM(F4*1.2)</f>
        <v>83.1</v>
      </c>
      <c r="J4" s="6"/>
      <c r="K4" s="6"/>
      <c r="L4" s="6"/>
      <c r="M4" s="6"/>
      <c r="N4" s="6"/>
    </row>
    <row r="5" spans="1:14">
      <c r="A5" s="52">
        <v>4</v>
      </c>
      <c r="B5" s="7" t="s">
        <v>377</v>
      </c>
      <c r="C5" s="7" t="s">
        <v>378</v>
      </c>
      <c r="D5" s="7" t="s">
        <v>379</v>
      </c>
      <c r="E5" s="26">
        <v>21.35</v>
      </c>
      <c r="F5" s="26">
        <f>SUM(E5*2.5)</f>
        <v>53.375</v>
      </c>
      <c r="G5" s="26">
        <f>SUM(F5*100/1000)</f>
        <v>5.3375000000000004</v>
      </c>
      <c r="H5" s="26">
        <f>SUM(G5*1.2)</f>
        <v>6.4050000000000002</v>
      </c>
      <c r="I5" s="27">
        <f>SUM(F5*1.2)</f>
        <v>64.05</v>
      </c>
      <c r="J5" s="6"/>
      <c r="K5" s="6"/>
      <c r="L5" s="6"/>
      <c r="M5" s="6"/>
      <c r="N5" s="6"/>
    </row>
  </sheetData>
  <autoFilter ref="B1:N1" xr:uid="{00000000-0009-0000-0000-000007000000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theme="5" tint="0.39997558519241921"/>
  </sheetPr>
  <dimension ref="A1:N25"/>
  <sheetViews>
    <sheetView topLeftCell="A6" workbookViewId="0">
      <selection activeCell="A2" sqref="A2:A25"/>
    </sheetView>
  </sheetViews>
  <sheetFormatPr baseColWidth="10" defaultRowHeight="13.2"/>
  <cols>
    <col min="1" max="1" width="6" customWidth="1"/>
    <col min="2" max="2" width="28" customWidth="1"/>
    <col min="3" max="3" width="55" customWidth="1"/>
    <col min="4" max="4" width="123.5546875" customWidth="1"/>
    <col min="5" max="5" width="21.5546875" customWidth="1"/>
    <col min="6" max="6" width="13.44140625" customWidth="1"/>
    <col min="7" max="7" width="21.6640625" customWidth="1"/>
    <col min="8" max="8" width="23" customWidth="1"/>
    <col min="9" max="9" width="17.5546875" customWidth="1"/>
  </cols>
  <sheetData>
    <row r="1" spans="1:14" ht="18" customHeight="1">
      <c r="B1" s="4" t="s">
        <v>8</v>
      </c>
      <c r="C1" s="4" t="s">
        <v>9</v>
      </c>
      <c r="D1" s="4" t="s">
        <v>10</v>
      </c>
      <c r="E1" s="18" t="s">
        <v>558</v>
      </c>
      <c r="F1" s="5" t="s">
        <v>11</v>
      </c>
      <c r="G1" s="5" t="s">
        <v>559</v>
      </c>
      <c r="H1" s="18" t="s">
        <v>557</v>
      </c>
      <c r="I1" s="19" t="s">
        <v>560</v>
      </c>
      <c r="J1" s="6"/>
      <c r="K1" s="6"/>
      <c r="L1" s="6"/>
      <c r="M1" s="6"/>
      <c r="N1" s="6"/>
    </row>
    <row r="2" spans="1:14">
      <c r="A2" s="52">
        <v>1</v>
      </c>
      <c r="B2" s="28" t="s">
        <v>540</v>
      </c>
      <c r="C2" s="28" t="s">
        <v>541</v>
      </c>
      <c r="D2" s="28" t="s">
        <v>542</v>
      </c>
      <c r="E2" s="29">
        <v>29.85</v>
      </c>
      <c r="F2" s="29">
        <f t="shared" ref="F2:F25" si="0">SUM(E2*2.5)</f>
        <v>74.625</v>
      </c>
      <c r="G2" s="29">
        <f t="shared" ref="G2:G25" si="1">SUM(F2*100/1000)</f>
        <v>7.4625000000000004</v>
      </c>
      <c r="H2" s="29">
        <f t="shared" ref="H2:H25" si="2">SUM(G2*1.2)</f>
        <v>8.9550000000000001</v>
      </c>
      <c r="I2" s="30">
        <f t="shared" ref="I2:I25" si="3">SUM(F2*1.2)</f>
        <v>89.55</v>
      </c>
      <c r="J2" s="6"/>
      <c r="K2" s="6"/>
      <c r="L2" s="6"/>
      <c r="M2" s="6"/>
      <c r="N2" s="6"/>
    </row>
    <row r="3" spans="1:14">
      <c r="A3" s="52">
        <v>2</v>
      </c>
      <c r="B3" s="28" t="s">
        <v>488</v>
      </c>
      <c r="C3" s="28" t="s">
        <v>489</v>
      </c>
      <c r="D3" s="28" t="s">
        <v>490</v>
      </c>
      <c r="E3" s="29">
        <v>20.65</v>
      </c>
      <c r="F3" s="29">
        <f t="shared" si="0"/>
        <v>51.625</v>
      </c>
      <c r="G3" s="29">
        <f t="shared" si="1"/>
        <v>5.1624999999999996</v>
      </c>
      <c r="H3" s="29">
        <f t="shared" si="2"/>
        <v>6.1949999999999994</v>
      </c>
      <c r="I3" s="30">
        <f t="shared" si="3"/>
        <v>61.949999999999996</v>
      </c>
      <c r="J3" s="6"/>
      <c r="K3" s="6"/>
      <c r="L3" s="6"/>
      <c r="M3" s="6"/>
      <c r="N3" s="6"/>
    </row>
    <row r="4" spans="1:14">
      <c r="A4" s="52">
        <v>3</v>
      </c>
      <c r="B4" s="28" t="s">
        <v>543</v>
      </c>
      <c r="C4" s="28" t="s">
        <v>544</v>
      </c>
      <c r="D4" s="28" t="s">
        <v>545</v>
      </c>
      <c r="E4" s="29">
        <v>29.85</v>
      </c>
      <c r="F4" s="29">
        <f t="shared" si="0"/>
        <v>74.625</v>
      </c>
      <c r="G4" s="29">
        <f t="shared" si="1"/>
        <v>7.4625000000000004</v>
      </c>
      <c r="H4" s="29">
        <f t="shared" si="2"/>
        <v>8.9550000000000001</v>
      </c>
      <c r="I4" s="30">
        <f t="shared" si="3"/>
        <v>89.55</v>
      </c>
      <c r="J4" s="6"/>
      <c r="K4" s="6"/>
      <c r="L4" s="6"/>
      <c r="M4" s="6"/>
      <c r="N4" s="6"/>
    </row>
    <row r="5" spans="1:14">
      <c r="A5" s="52">
        <v>4</v>
      </c>
      <c r="B5" s="28" t="s">
        <v>479</v>
      </c>
      <c r="C5" s="28" t="s">
        <v>480</v>
      </c>
      <c r="D5" s="28" t="s">
        <v>481</v>
      </c>
      <c r="E5" s="29">
        <v>18.05</v>
      </c>
      <c r="F5" s="29">
        <f t="shared" si="0"/>
        <v>45.125</v>
      </c>
      <c r="G5" s="29">
        <f t="shared" si="1"/>
        <v>4.5125000000000002</v>
      </c>
      <c r="H5" s="29">
        <f t="shared" si="2"/>
        <v>5.415</v>
      </c>
      <c r="I5" s="30">
        <f t="shared" si="3"/>
        <v>54.15</v>
      </c>
      <c r="J5" s="6"/>
      <c r="K5" s="6"/>
      <c r="L5" s="6"/>
      <c r="M5" s="6"/>
      <c r="N5" s="6"/>
    </row>
    <row r="6" spans="1:14">
      <c r="A6" s="52">
        <v>5</v>
      </c>
      <c r="B6" s="28" t="s">
        <v>500</v>
      </c>
      <c r="C6" s="28" t="s">
        <v>501</v>
      </c>
      <c r="D6" s="28" t="s">
        <v>502</v>
      </c>
      <c r="E6" s="29">
        <v>21.7</v>
      </c>
      <c r="F6" s="29">
        <f t="shared" si="0"/>
        <v>54.25</v>
      </c>
      <c r="G6" s="29">
        <f t="shared" si="1"/>
        <v>5.4249999999999998</v>
      </c>
      <c r="H6" s="29">
        <f t="shared" si="2"/>
        <v>6.51</v>
      </c>
      <c r="I6" s="30">
        <f t="shared" si="3"/>
        <v>65.099999999999994</v>
      </c>
      <c r="J6" s="6"/>
      <c r="K6" s="6"/>
      <c r="L6" s="6"/>
      <c r="M6" s="6"/>
      <c r="N6" s="6"/>
    </row>
    <row r="7" spans="1:14">
      <c r="A7" s="52">
        <v>6</v>
      </c>
      <c r="B7" s="28" t="s">
        <v>465</v>
      </c>
      <c r="C7" s="28" t="s">
        <v>466</v>
      </c>
      <c r="D7" s="28" t="s">
        <v>467</v>
      </c>
      <c r="E7" s="29">
        <v>28.95</v>
      </c>
      <c r="F7" s="29">
        <f t="shared" si="0"/>
        <v>72.375</v>
      </c>
      <c r="G7" s="29">
        <f t="shared" si="1"/>
        <v>7.2374999999999998</v>
      </c>
      <c r="H7" s="29">
        <f t="shared" si="2"/>
        <v>8.6849999999999987</v>
      </c>
      <c r="I7" s="30">
        <f t="shared" si="3"/>
        <v>86.85</v>
      </c>
      <c r="J7" s="6"/>
      <c r="K7" s="6"/>
      <c r="L7" s="6"/>
      <c r="M7" s="6"/>
      <c r="N7" s="6"/>
    </row>
    <row r="8" spans="1:14">
      <c r="A8" s="52">
        <v>7</v>
      </c>
      <c r="B8" s="33" t="s">
        <v>524</v>
      </c>
      <c r="C8" s="33" t="s">
        <v>525</v>
      </c>
      <c r="D8" s="33" t="s">
        <v>526</v>
      </c>
      <c r="E8" s="32">
        <v>27.45</v>
      </c>
      <c r="F8" s="29">
        <f t="shared" si="0"/>
        <v>68.625</v>
      </c>
      <c r="G8" s="29">
        <f t="shared" si="1"/>
        <v>6.8624999999999998</v>
      </c>
      <c r="H8" s="29">
        <f t="shared" si="2"/>
        <v>8.2349999999999994</v>
      </c>
      <c r="I8" s="30">
        <f t="shared" si="3"/>
        <v>82.35</v>
      </c>
    </row>
    <row r="9" spans="1:14">
      <c r="A9" s="52">
        <v>8</v>
      </c>
      <c r="B9" s="28" t="s">
        <v>506</v>
      </c>
      <c r="C9" s="28" t="s">
        <v>507</v>
      </c>
      <c r="D9" s="28" t="s">
        <v>508</v>
      </c>
      <c r="E9" s="29">
        <v>20.25</v>
      </c>
      <c r="F9" s="29">
        <f t="shared" si="0"/>
        <v>50.625</v>
      </c>
      <c r="G9" s="29">
        <f t="shared" si="1"/>
        <v>5.0625</v>
      </c>
      <c r="H9" s="29">
        <f t="shared" si="2"/>
        <v>6.0750000000000002</v>
      </c>
      <c r="I9" s="30">
        <f t="shared" si="3"/>
        <v>60.75</v>
      </c>
      <c r="J9" s="6"/>
      <c r="K9" s="6"/>
      <c r="L9" s="6"/>
      <c r="M9" s="6"/>
      <c r="N9" s="6"/>
    </row>
    <row r="10" spans="1:14">
      <c r="A10" s="52">
        <v>9</v>
      </c>
      <c r="B10" s="28" t="s">
        <v>497</v>
      </c>
      <c r="C10" s="28" t="s">
        <v>498</v>
      </c>
      <c r="D10" s="28" t="s">
        <v>499</v>
      </c>
      <c r="E10" s="29">
        <v>20.25</v>
      </c>
      <c r="F10" s="29">
        <f t="shared" si="0"/>
        <v>50.625</v>
      </c>
      <c r="G10" s="29">
        <f t="shared" si="1"/>
        <v>5.0625</v>
      </c>
      <c r="H10" s="29">
        <f t="shared" si="2"/>
        <v>6.0750000000000002</v>
      </c>
      <c r="I10" s="30">
        <f t="shared" si="3"/>
        <v>60.75</v>
      </c>
      <c r="J10" s="6"/>
      <c r="K10" s="6"/>
      <c r="L10" s="6"/>
      <c r="M10" s="6"/>
      <c r="N10" s="6"/>
    </row>
    <row r="11" spans="1:14">
      <c r="A11" s="52">
        <v>10</v>
      </c>
      <c r="B11" s="28" t="s">
        <v>494</v>
      </c>
      <c r="C11" s="28" t="s">
        <v>495</v>
      </c>
      <c r="D11" s="28" t="s">
        <v>496</v>
      </c>
      <c r="E11" s="29">
        <v>19.55</v>
      </c>
      <c r="F11" s="29">
        <f t="shared" si="0"/>
        <v>48.875</v>
      </c>
      <c r="G11" s="29">
        <f t="shared" si="1"/>
        <v>4.8875000000000002</v>
      </c>
      <c r="H11" s="29">
        <f t="shared" si="2"/>
        <v>5.8650000000000002</v>
      </c>
      <c r="I11" s="30">
        <f t="shared" si="3"/>
        <v>58.65</v>
      </c>
      <c r="J11" s="6"/>
      <c r="K11" s="6"/>
      <c r="L11" s="6"/>
      <c r="M11" s="6"/>
      <c r="N11" s="6"/>
    </row>
    <row r="12" spans="1:14">
      <c r="A12" s="52">
        <v>11</v>
      </c>
      <c r="B12" s="28" t="s">
        <v>485</v>
      </c>
      <c r="C12" s="28" t="s">
        <v>486</v>
      </c>
      <c r="D12" s="28" t="s">
        <v>487</v>
      </c>
      <c r="E12" s="29">
        <v>21.25</v>
      </c>
      <c r="F12" s="29">
        <f t="shared" si="0"/>
        <v>53.125</v>
      </c>
      <c r="G12" s="29">
        <f t="shared" si="1"/>
        <v>5.3125</v>
      </c>
      <c r="H12" s="29">
        <f t="shared" si="2"/>
        <v>6.375</v>
      </c>
      <c r="I12" s="30">
        <f t="shared" si="3"/>
        <v>63.75</v>
      </c>
      <c r="J12" s="6"/>
      <c r="K12" s="6"/>
      <c r="L12" s="6"/>
      <c r="M12" s="6"/>
      <c r="N12" s="6"/>
    </row>
    <row r="13" spans="1:14">
      <c r="A13" s="52">
        <v>12</v>
      </c>
      <c r="B13" s="28" t="s">
        <v>532</v>
      </c>
      <c r="C13" s="28" t="s">
        <v>486</v>
      </c>
      <c r="D13" s="28" t="s">
        <v>487</v>
      </c>
      <c r="E13" s="29">
        <v>24.6</v>
      </c>
      <c r="F13" s="29">
        <f t="shared" si="0"/>
        <v>61.5</v>
      </c>
      <c r="G13" s="29">
        <f t="shared" si="1"/>
        <v>6.15</v>
      </c>
      <c r="H13" s="29">
        <f t="shared" si="2"/>
        <v>7.38</v>
      </c>
      <c r="I13" s="30">
        <f t="shared" si="3"/>
        <v>73.8</v>
      </c>
      <c r="J13" s="6"/>
      <c r="K13" s="6"/>
      <c r="L13" s="6"/>
      <c r="M13" s="6"/>
      <c r="N13" s="6"/>
    </row>
    <row r="14" spans="1:14">
      <c r="A14" s="52">
        <v>13</v>
      </c>
      <c r="B14" s="28" t="s">
        <v>491</v>
      </c>
      <c r="C14" s="28" t="s">
        <v>492</v>
      </c>
      <c r="D14" s="28" t="s">
        <v>493</v>
      </c>
      <c r="E14" s="29">
        <v>19.5</v>
      </c>
      <c r="F14" s="29">
        <f t="shared" si="0"/>
        <v>48.75</v>
      </c>
      <c r="G14" s="29">
        <f t="shared" si="1"/>
        <v>4.875</v>
      </c>
      <c r="H14" s="29">
        <f t="shared" si="2"/>
        <v>5.85</v>
      </c>
      <c r="I14" s="30">
        <f t="shared" si="3"/>
        <v>58.5</v>
      </c>
      <c r="J14" s="6"/>
      <c r="K14" s="6"/>
      <c r="L14" s="6"/>
      <c r="M14" s="6"/>
      <c r="N14" s="6"/>
    </row>
    <row r="15" spans="1:14">
      <c r="A15" s="52">
        <v>14</v>
      </c>
      <c r="B15" s="28" t="s">
        <v>546</v>
      </c>
      <c r="C15" s="28" t="s">
        <v>547</v>
      </c>
      <c r="D15" s="28" t="s">
        <v>548</v>
      </c>
      <c r="E15" s="29">
        <v>29.85</v>
      </c>
      <c r="F15" s="29">
        <f t="shared" si="0"/>
        <v>74.625</v>
      </c>
      <c r="G15" s="29">
        <f t="shared" si="1"/>
        <v>7.4625000000000004</v>
      </c>
      <c r="H15" s="29">
        <f t="shared" si="2"/>
        <v>8.9550000000000001</v>
      </c>
      <c r="I15" s="30">
        <f t="shared" si="3"/>
        <v>89.55</v>
      </c>
      <c r="J15" s="6"/>
      <c r="K15" s="6"/>
      <c r="L15" s="6"/>
      <c r="M15" s="6"/>
      <c r="N15" s="6"/>
    </row>
    <row r="16" spans="1:14">
      <c r="A16" s="52">
        <v>15</v>
      </c>
      <c r="B16" s="28" t="s">
        <v>503</v>
      </c>
      <c r="C16" s="28" t="s">
        <v>504</v>
      </c>
      <c r="D16" s="28" t="s">
        <v>505</v>
      </c>
      <c r="E16" s="29">
        <v>20.6</v>
      </c>
      <c r="F16" s="29">
        <f t="shared" si="0"/>
        <v>51.5</v>
      </c>
      <c r="G16" s="29">
        <f t="shared" si="1"/>
        <v>5.15</v>
      </c>
      <c r="H16" s="29">
        <f t="shared" si="2"/>
        <v>6.1800000000000006</v>
      </c>
      <c r="I16" s="30">
        <f t="shared" si="3"/>
        <v>61.8</v>
      </c>
      <c r="J16" s="6"/>
      <c r="K16" s="6"/>
      <c r="L16" s="6"/>
      <c r="M16" s="6"/>
      <c r="N16" s="6"/>
    </row>
    <row r="17" spans="1:14">
      <c r="A17" s="52">
        <v>16</v>
      </c>
      <c r="B17" s="28" t="s">
        <v>482</v>
      </c>
      <c r="C17" s="28" t="s">
        <v>483</v>
      </c>
      <c r="D17" s="28" t="s">
        <v>484</v>
      </c>
      <c r="E17" s="29">
        <v>18.2</v>
      </c>
      <c r="F17" s="29">
        <f t="shared" si="0"/>
        <v>45.5</v>
      </c>
      <c r="G17" s="29">
        <f t="shared" si="1"/>
        <v>4.55</v>
      </c>
      <c r="H17" s="29">
        <f t="shared" si="2"/>
        <v>5.46</v>
      </c>
      <c r="I17" s="30">
        <f t="shared" si="3"/>
        <v>54.6</v>
      </c>
      <c r="J17" s="6"/>
      <c r="K17" s="6"/>
      <c r="L17" s="6"/>
      <c r="M17" s="6"/>
      <c r="N17" s="6"/>
    </row>
    <row r="18" spans="1:14">
      <c r="A18" s="52">
        <v>17</v>
      </c>
      <c r="B18" s="28" t="s">
        <v>549</v>
      </c>
      <c r="C18" s="28" t="s">
        <v>550</v>
      </c>
      <c r="D18" s="28" t="s">
        <v>551</v>
      </c>
      <c r="E18" s="29">
        <v>29.85</v>
      </c>
      <c r="F18" s="29">
        <f t="shared" si="0"/>
        <v>74.625</v>
      </c>
      <c r="G18" s="29">
        <f t="shared" si="1"/>
        <v>7.4625000000000004</v>
      </c>
      <c r="H18" s="29">
        <f t="shared" si="2"/>
        <v>8.9550000000000001</v>
      </c>
      <c r="I18" s="30">
        <f t="shared" si="3"/>
        <v>89.55</v>
      </c>
      <c r="J18" s="6"/>
      <c r="K18" s="6"/>
      <c r="L18" s="6"/>
      <c r="M18" s="6"/>
      <c r="N18" s="6"/>
    </row>
    <row r="19" spans="1:14">
      <c r="A19" s="52">
        <v>18</v>
      </c>
      <c r="B19" s="28" t="s">
        <v>521</v>
      </c>
      <c r="C19" s="28" t="s">
        <v>522</v>
      </c>
      <c r="D19" s="28" t="s">
        <v>523</v>
      </c>
      <c r="E19" s="29">
        <v>41.9</v>
      </c>
      <c r="F19" s="29">
        <f t="shared" si="0"/>
        <v>104.75</v>
      </c>
      <c r="G19" s="29">
        <f t="shared" si="1"/>
        <v>10.475</v>
      </c>
      <c r="H19" s="29">
        <f t="shared" si="2"/>
        <v>12.569999999999999</v>
      </c>
      <c r="I19" s="30">
        <f t="shared" si="3"/>
        <v>125.69999999999999</v>
      </c>
      <c r="J19" s="6"/>
      <c r="K19" s="6"/>
      <c r="L19" s="6"/>
      <c r="M19" s="6"/>
      <c r="N19" s="6"/>
    </row>
    <row r="20" spans="1:14">
      <c r="A20" s="52">
        <v>19</v>
      </c>
      <c r="B20" s="28" t="s">
        <v>512</v>
      </c>
      <c r="C20" s="28" t="s">
        <v>513</v>
      </c>
      <c r="D20" s="28" t="s">
        <v>514</v>
      </c>
      <c r="E20" s="31">
        <v>29.95</v>
      </c>
      <c r="F20" s="29">
        <f t="shared" si="0"/>
        <v>74.875</v>
      </c>
      <c r="G20" s="32">
        <f t="shared" si="1"/>
        <v>7.4874999999999998</v>
      </c>
      <c r="H20" s="32">
        <f t="shared" si="2"/>
        <v>8.9849999999999994</v>
      </c>
      <c r="I20" s="30">
        <f t="shared" si="3"/>
        <v>89.85</v>
      </c>
    </row>
    <row r="21" spans="1:14">
      <c r="A21" s="52">
        <v>20</v>
      </c>
      <c r="B21" s="28" t="s">
        <v>476</v>
      </c>
      <c r="C21" s="28" t="s">
        <v>477</v>
      </c>
      <c r="D21" s="28" t="s">
        <v>478</v>
      </c>
      <c r="E21" s="32">
        <v>27.95</v>
      </c>
      <c r="F21" s="29">
        <f t="shared" si="0"/>
        <v>69.875</v>
      </c>
      <c r="G21" s="29">
        <f t="shared" si="1"/>
        <v>6.9874999999999998</v>
      </c>
      <c r="H21" s="29">
        <f t="shared" si="2"/>
        <v>8.3849999999999998</v>
      </c>
      <c r="I21" s="30">
        <f t="shared" si="3"/>
        <v>83.85</v>
      </c>
    </row>
    <row r="22" spans="1:14">
      <c r="A22" s="52">
        <v>21</v>
      </c>
      <c r="B22" s="28" t="s">
        <v>509</v>
      </c>
      <c r="C22" s="28" t="s">
        <v>510</v>
      </c>
      <c r="D22" s="28" t="s">
        <v>511</v>
      </c>
      <c r="E22" s="32">
        <v>28.9</v>
      </c>
      <c r="F22" s="29">
        <f t="shared" si="0"/>
        <v>72.25</v>
      </c>
      <c r="G22" s="29">
        <f t="shared" si="1"/>
        <v>7.2249999999999996</v>
      </c>
      <c r="H22" s="29">
        <f t="shared" si="2"/>
        <v>8.67</v>
      </c>
      <c r="I22" s="30">
        <f t="shared" si="3"/>
        <v>86.7</v>
      </c>
    </row>
    <row r="23" spans="1:14">
      <c r="A23" s="52">
        <v>22</v>
      </c>
      <c r="B23" s="28" t="s">
        <v>518</v>
      </c>
      <c r="C23" s="28" t="s">
        <v>519</v>
      </c>
      <c r="D23" s="28" t="s">
        <v>520</v>
      </c>
      <c r="E23" s="32">
        <v>23.7</v>
      </c>
      <c r="F23" s="29">
        <f t="shared" si="0"/>
        <v>59.25</v>
      </c>
      <c r="G23" s="31">
        <f t="shared" si="1"/>
        <v>5.9249999999999998</v>
      </c>
      <c r="H23" s="32">
        <f t="shared" si="2"/>
        <v>7.1099999999999994</v>
      </c>
      <c r="I23" s="30">
        <f t="shared" si="3"/>
        <v>71.099999999999994</v>
      </c>
    </row>
    <row r="24" spans="1:14">
      <c r="A24" s="52">
        <v>23</v>
      </c>
      <c r="B24" s="28" t="s">
        <v>515</v>
      </c>
      <c r="C24" s="28" t="s">
        <v>516</v>
      </c>
      <c r="D24" s="28" t="s">
        <v>517</v>
      </c>
      <c r="E24" s="29">
        <v>23.4</v>
      </c>
      <c r="F24" s="29">
        <f t="shared" si="0"/>
        <v>58.5</v>
      </c>
      <c r="G24" s="29">
        <f t="shared" si="1"/>
        <v>5.85</v>
      </c>
      <c r="H24" s="29">
        <f t="shared" si="2"/>
        <v>7.02</v>
      </c>
      <c r="I24" s="30">
        <f t="shared" si="3"/>
        <v>70.2</v>
      </c>
      <c r="J24" s="6"/>
      <c r="K24" s="6"/>
      <c r="L24" s="6"/>
      <c r="M24" s="6"/>
      <c r="N24" s="6"/>
    </row>
    <row r="25" spans="1:14">
      <c r="A25" s="52">
        <v>24</v>
      </c>
      <c r="B25" s="28" t="s">
        <v>472</v>
      </c>
      <c r="C25" s="28" t="s">
        <v>473</v>
      </c>
      <c r="D25" s="28" t="s">
        <v>474</v>
      </c>
      <c r="E25" s="29">
        <v>27.9</v>
      </c>
      <c r="F25" s="29">
        <f t="shared" si="0"/>
        <v>69.75</v>
      </c>
      <c r="G25" s="29">
        <f t="shared" si="1"/>
        <v>6.9749999999999996</v>
      </c>
      <c r="H25" s="29">
        <f t="shared" si="2"/>
        <v>8.3699999999999992</v>
      </c>
      <c r="I25" s="30">
        <f t="shared" si="3"/>
        <v>83.7</v>
      </c>
      <c r="J25" s="6"/>
      <c r="K25" s="6"/>
      <c r="L25" s="6"/>
      <c r="M25" s="6"/>
      <c r="N25" s="6"/>
    </row>
  </sheetData>
  <autoFilter ref="B1:N1" xr:uid="{00000000-0009-0000-0000-000008000000}">
    <sortState ref="B2:N25">
      <sortCondition ref="B1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tabColor rgb="FFFF00FF"/>
  </sheetPr>
  <dimension ref="A1:N10"/>
  <sheetViews>
    <sheetView workbookViewId="0">
      <selection activeCell="A2" sqref="A2:A10"/>
    </sheetView>
  </sheetViews>
  <sheetFormatPr baseColWidth="10" defaultRowHeight="13.2"/>
  <cols>
    <col min="1" max="1" width="5.33203125" customWidth="1"/>
    <col min="2" max="2" width="27.33203125" customWidth="1"/>
    <col min="3" max="3" width="48.88671875" customWidth="1"/>
    <col min="4" max="4" width="114.5546875" customWidth="1"/>
    <col min="5" max="5" width="28.109375" customWidth="1"/>
    <col min="6" max="6" width="16.5546875" customWidth="1"/>
    <col min="7" max="7" width="21.109375" customWidth="1"/>
    <col min="8" max="8" width="23" customWidth="1"/>
    <col min="9" max="9" width="18" customWidth="1"/>
  </cols>
  <sheetData>
    <row r="1" spans="1:14" s="15" customFormat="1" ht="18" customHeight="1">
      <c r="B1" s="4" t="s">
        <v>8</v>
      </c>
      <c r="C1" s="4" t="s">
        <v>9</v>
      </c>
      <c r="D1" s="4" t="s">
        <v>10</v>
      </c>
      <c r="E1" s="18" t="s">
        <v>558</v>
      </c>
      <c r="F1" s="5" t="s">
        <v>11</v>
      </c>
      <c r="G1" s="5" t="s">
        <v>559</v>
      </c>
      <c r="H1" s="18" t="s">
        <v>557</v>
      </c>
      <c r="I1" s="19" t="s">
        <v>560</v>
      </c>
      <c r="J1" s="7"/>
      <c r="K1" s="7"/>
      <c r="L1" s="7"/>
      <c r="M1" s="7"/>
      <c r="N1" s="7"/>
    </row>
    <row r="2" spans="1:14">
      <c r="A2" s="52">
        <v>1</v>
      </c>
      <c r="B2" s="34" t="s">
        <v>187</v>
      </c>
      <c r="C2" s="34" t="s">
        <v>188</v>
      </c>
      <c r="D2" s="34" t="s">
        <v>189</v>
      </c>
      <c r="E2" s="35">
        <v>23.5</v>
      </c>
      <c r="F2" s="36">
        <f t="shared" ref="F2:F10" si="0">SUM(E2*2.5)</f>
        <v>58.75</v>
      </c>
      <c r="G2" s="35">
        <f t="shared" ref="G2:G10" si="1">SUM(F2*100/1000)</f>
        <v>5.875</v>
      </c>
      <c r="H2" s="35">
        <f t="shared" ref="H2:H10" si="2">SUM(G2*1.2)</f>
        <v>7.05</v>
      </c>
      <c r="I2" s="35">
        <f t="shared" ref="I2:I10" si="3">SUM(F2*1.2)</f>
        <v>70.5</v>
      </c>
      <c r="J2" s="6"/>
      <c r="K2" s="6"/>
      <c r="L2" s="6"/>
      <c r="M2" s="6"/>
      <c r="N2" s="6"/>
    </row>
    <row r="3" spans="1:14">
      <c r="A3" s="52">
        <v>2</v>
      </c>
      <c r="B3" s="34" t="s">
        <v>250</v>
      </c>
      <c r="C3" s="34" t="s">
        <v>251</v>
      </c>
      <c r="D3" s="34" t="s">
        <v>252</v>
      </c>
      <c r="E3" s="35">
        <v>27.1</v>
      </c>
      <c r="F3" s="36">
        <f t="shared" si="0"/>
        <v>67.75</v>
      </c>
      <c r="G3" s="35">
        <f t="shared" si="1"/>
        <v>6.7750000000000004</v>
      </c>
      <c r="H3" s="35">
        <f t="shared" si="2"/>
        <v>8.1300000000000008</v>
      </c>
      <c r="I3" s="35">
        <f t="shared" si="3"/>
        <v>81.3</v>
      </c>
      <c r="J3" s="6"/>
      <c r="K3" s="6"/>
      <c r="L3" s="6"/>
      <c r="M3" s="6"/>
      <c r="N3" s="6"/>
    </row>
    <row r="4" spans="1:14">
      <c r="A4" s="52">
        <v>3</v>
      </c>
      <c r="B4" s="34" t="s">
        <v>247</v>
      </c>
      <c r="C4" s="34" t="s">
        <v>248</v>
      </c>
      <c r="D4" s="34" t="s">
        <v>249</v>
      </c>
      <c r="E4" s="35">
        <v>28.8</v>
      </c>
      <c r="F4" s="36">
        <f t="shared" si="0"/>
        <v>72</v>
      </c>
      <c r="G4" s="35">
        <f t="shared" si="1"/>
        <v>7.2</v>
      </c>
      <c r="H4" s="35">
        <f t="shared" si="2"/>
        <v>8.64</v>
      </c>
      <c r="I4" s="35">
        <f t="shared" si="3"/>
        <v>86.399999999999991</v>
      </c>
      <c r="J4" s="6"/>
      <c r="K4" s="6"/>
      <c r="L4" s="6"/>
      <c r="M4" s="6"/>
      <c r="N4" s="6"/>
    </row>
    <row r="5" spans="1:14">
      <c r="A5" s="52">
        <v>4</v>
      </c>
      <c r="B5" s="34" t="s">
        <v>190</v>
      </c>
      <c r="C5" s="34" t="s">
        <v>191</v>
      </c>
      <c r="D5" s="34" t="s">
        <v>192</v>
      </c>
      <c r="E5" s="35">
        <v>28.1</v>
      </c>
      <c r="F5" s="36">
        <f t="shared" si="0"/>
        <v>70.25</v>
      </c>
      <c r="G5" s="35">
        <f t="shared" si="1"/>
        <v>7.0250000000000004</v>
      </c>
      <c r="H5" s="35">
        <f t="shared" si="2"/>
        <v>8.43</v>
      </c>
      <c r="I5" s="35">
        <f t="shared" si="3"/>
        <v>84.3</v>
      </c>
      <c r="J5" s="6"/>
      <c r="K5" s="6"/>
      <c r="L5" s="6"/>
      <c r="M5" s="6"/>
      <c r="N5" s="6"/>
    </row>
    <row r="6" spans="1:14">
      <c r="A6" s="52">
        <v>5</v>
      </c>
      <c r="B6" s="34" t="s">
        <v>351</v>
      </c>
      <c r="C6" s="34" t="s">
        <v>352</v>
      </c>
      <c r="D6" s="34" t="s">
        <v>353</v>
      </c>
      <c r="E6" s="35">
        <v>22.45</v>
      </c>
      <c r="F6" s="36">
        <f t="shared" si="0"/>
        <v>56.125</v>
      </c>
      <c r="G6" s="35">
        <f t="shared" si="1"/>
        <v>5.6124999999999998</v>
      </c>
      <c r="H6" s="35">
        <f t="shared" si="2"/>
        <v>6.7349999999999994</v>
      </c>
      <c r="I6" s="35">
        <f t="shared" si="3"/>
        <v>67.349999999999994</v>
      </c>
      <c r="J6" s="6"/>
      <c r="K6" s="6"/>
      <c r="L6" s="6"/>
      <c r="M6" s="6"/>
      <c r="N6" s="6"/>
    </row>
    <row r="7" spans="1:14">
      <c r="A7" s="52">
        <v>6</v>
      </c>
      <c r="B7" s="34" t="s">
        <v>241</v>
      </c>
      <c r="C7" s="34" t="s">
        <v>242</v>
      </c>
      <c r="D7" s="34" t="s">
        <v>243</v>
      </c>
      <c r="E7" s="35">
        <v>27.1</v>
      </c>
      <c r="F7" s="36">
        <f t="shared" si="0"/>
        <v>67.75</v>
      </c>
      <c r="G7" s="35">
        <f t="shared" si="1"/>
        <v>6.7750000000000004</v>
      </c>
      <c r="H7" s="35">
        <f t="shared" si="2"/>
        <v>8.1300000000000008</v>
      </c>
      <c r="I7" s="35">
        <f t="shared" si="3"/>
        <v>81.3</v>
      </c>
      <c r="J7" s="6"/>
      <c r="K7" s="6"/>
      <c r="L7" s="6"/>
      <c r="M7" s="6"/>
      <c r="N7" s="6"/>
    </row>
    <row r="8" spans="1:14">
      <c r="A8" s="52">
        <v>7</v>
      </c>
      <c r="B8" s="34" t="s">
        <v>462</v>
      </c>
      <c r="C8" s="34" t="s">
        <v>463</v>
      </c>
      <c r="D8" s="34" t="s">
        <v>464</v>
      </c>
      <c r="E8" s="35">
        <v>23.5</v>
      </c>
      <c r="F8" s="36">
        <f t="shared" si="0"/>
        <v>58.75</v>
      </c>
      <c r="G8" s="35">
        <f t="shared" si="1"/>
        <v>5.875</v>
      </c>
      <c r="H8" s="35">
        <f t="shared" si="2"/>
        <v>7.05</v>
      </c>
      <c r="I8" s="35">
        <f t="shared" si="3"/>
        <v>70.5</v>
      </c>
      <c r="J8" s="6"/>
      <c r="K8" s="6"/>
      <c r="L8" s="6"/>
      <c r="M8" s="6"/>
      <c r="N8" s="6"/>
    </row>
    <row r="9" spans="1:14">
      <c r="A9" s="52">
        <v>8</v>
      </c>
      <c r="B9" s="34" t="s">
        <v>530</v>
      </c>
      <c r="C9" s="34" t="s">
        <v>463</v>
      </c>
      <c r="D9" s="34" t="s">
        <v>464</v>
      </c>
      <c r="E9" s="35">
        <v>24.6</v>
      </c>
      <c r="F9" s="36">
        <f t="shared" si="0"/>
        <v>61.5</v>
      </c>
      <c r="G9" s="35">
        <f t="shared" si="1"/>
        <v>6.15</v>
      </c>
      <c r="H9" s="35">
        <f t="shared" si="2"/>
        <v>7.38</v>
      </c>
      <c r="I9" s="35">
        <f t="shared" si="3"/>
        <v>73.8</v>
      </c>
      <c r="J9" s="6"/>
      <c r="K9" s="6"/>
      <c r="L9" s="6"/>
      <c r="M9" s="6"/>
      <c r="N9" s="6"/>
    </row>
    <row r="10" spans="1:14">
      <c r="A10" s="52">
        <v>9</v>
      </c>
      <c r="B10" s="34" t="s">
        <v>244</v>
      </c>
      <c r="C10" s="34" t="s">
        <v>245</v>
      </c>
      <c r="D10" s="34" t="s">
        <v>246</v>
      </c>
      <c r="E10" s="35">
        <v>26.85</v>
      </c>
      <c r="F10" s="36">
        <f t="shared" si="0"/>
        <v>67.125</v>
      </c>
      <c r="G10" s="35">
        <f t="shared" si="1"/>
        <v>6.7125000000000004</v>
      </c>
      <c r="H10" s="35">
        <f t="shared" si="2"/>
        <v>8.0549999999999997</v>
      </c>
      <c r="I10" s="35">
        <f t="shared" si="3"/>
        <v>80.55</v>
      </c>
      <c r="J10" s="6"/>
      <c r="K10" s="6"/>
      <c r="L10" s="6"/>
      <c r="M10" s="6"/>
      <c r="N10" s="6"/>
    </row>
  </sheetData>
  <autoFilter ref="B1:N1" xr:uid="{00000000-0009-0000-0000-000009000000}">
    <sortState ref="B2:N10">
      <sortCondition ref="B1"/>
    </sortState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A1:E7"/>
  <sheetViews>
    <sheetView zoomScale="220" zoomScaleNormal="220" workbookViewId="0">
      <selection activeCell="F10" sqref="F10"/>
    </sheetView>
  </sheetViews>
  <sheetFormatPr baseColWidth="10" defaultRowHeight="13.2"/>
  <cols>
    <col min="1" max="1" width="9.44140625" customWidth="1"/>
    <col min="2" max="2" width="8.33203125" customWidth="1"/>
    <col min="3" max="3" width="4.6640625" customWidth="1"/>
    <col min="4" max="4" width="16.33203125" customWidth="1"/>
  </cols>
  <sheetData>
    <row r="1" spans="1:5" ht="20.25" customHeight="1">
      <c r="A1" s="97" t="str">
        <f>'SOMMAIRE 2'!J3</f>
        <v xml:space="preserve">Oolong Caramel Beurre Salé </v>
      </c>
      <c r="B1" s="98"/>
      <c r="C1" s="99" t="str">
        <f ca="1">'SOMMAIRE 2'!G8</f>
        <v>Un oolong gourmand aux notes de caramel au beurre salé</v>
      </c>
      <c r="D1" s="100"/>
    </row>
    <row r="2" spans="1:5" ht="12.75" customHeight="1">
      <c r="A2" s="101" t="str">
        <f ca="1">'SOMMAIRE 2'!G20</f>
        <v>Thé semi-fermenté, morceaux de caramel, papillons blancs en sucre.</v>
      </c>
      <c r="B2" s="102"/>
      <c r="C2" s="102"/>
      <c r="D2" s="103"/>
    </row>
    <row r="3" spans="1:5">
      <c r="A3" s="101"/>
      <c r="B3" s="102"/>
      <c r="C3" s="102"/>
      <c r="D3" s="103"/>
    </row>
    <row r="4" spans="1:5">
      <c r="A4" s="101"/>
      <c r="B4" s="102"/>
      <c r="C4" s="102"/>
      <c r="D4" s="103"/>
    </row>
    <row r="5" spans="1:5" ht="12.75" customHeight="1">
      <c r="A5" s="48" t="s">
        <v>571</v>
      </c>
      <c r="B5" s="53">
        <f>'SOMMAIRE 2'!L15</f>
        <v>100</v>
      </c>
      <c r="D5" s="95" t="e">
        <f>'SOMMAIRE 2'!L8</f>
        <v>#N/A</v>
      </c>
    </row>
    <row r="6" spans="1:5" ht="12.75" customHeight="1">
      <c r="A6" s="49" t="s">
        <v>561</v>
      </c>
      <c r="B6" s="51"/>
      <c r="C6" s="50"/>
      <c r="D6" s="96"/>
    </row>
    <row r="7" spans="1:5" ht="13.8">
      <c r="E7" s="45"/>
    </row>
  </sheetData>
  <mergeCells count="4">
    <mergeCell ref="D5:D6"/>
    <mergeCell ref="A1:B1"/>
    <mergeCell ref="C1:D1"/>
    <mergeCell ref="A2:D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SOMMAIRE 2</vt:lpstr>
      <vt:lpstr>GENCODE</vt:lpstr>
      <vt:lpstr>OOLONG</vt:lpstr>
      <vt:lpstr>BLEND</vt:lpstr>
      <vt:lpstr>THE NOIR</vt:lpstr>
      <vt:lpstr>THE VERT</vt:lpstr>
      <vt:lpstr>THE BLANC</vt:lpstr>
      <vt:lpstr>INFUSION</vt:lpstr>
      <vt:lpstr>ROOBIOS</vt:lpstr>
      <vt:lpstr>ETIQUETTES 38x90mm</vt:lpstr>
      <vt:lpstr>blend</vt:lpstr>
      <vt:lpstr>infusion</vt:lpstr>
      <vt:lpstr>oolong</vt:lpstr>
      <vt:lpstr>roobios</vt:lpstr>
      <vt:lpstr>the_blanc</vt:lpstr>
      <vt:lpstr>the_noir</vt:lpstr>
      <vt:lpstr>the_vert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</dc:creator>
  <cp:lastModifiedBy>Jean-Paul</cp:lastModifiedBy>
  <cp:lastPrinted>2017-11-12T20:40:11Z</cp:lastPrinted>
  <dcterms:created xsi:type="dcterms:W3CDTF">2004-04-06T19:59:40Z</dcterms:created>
  <dcterms:modified xsi:type="dcterms:W3CDTF">2017-11-16T10:20:12Z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