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 filterPrivacy="1" hidePivotFieldList="1"/>
  <bookViews>
    <workbookView xWindow="0" yWindow="600" windowWidth="19080" windowHeight="10305" activeTab="4" xr2:uid="{00000000-000D-0000-FFFF-FFFF00000000}"/>
  </bookViews>
  <sheets>
    <sheet name="Main d'oeuvre" sheetId="8" r:id="rId1"/>
    <sheet name="Matériaux" sheetId="7" r:id="rId2"/>
    <sheet name="Quincaillerie" sheetId="2" r:id="rId3"/>
    <sheet name="Portes et Comptoirs" sheetId="9" r:id="rId4"/>
    <sheet name="Estimation" sheetId="4" r:id="rId5"/>
    <sheet name="Paramètre" sheetId="6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4" l="1"/>
  <c r="E14" i="4"/>
  <c r="E17" i="4"/>
  <c r="E6" i="9"/>
  <c r="E5" i="9"/>
  <c r="E4" i="9"/>
  <c r="E16" i="4"/>
  <c r="E15" i="4"/>
  <c r="E6" i="8"/>
  <c r="E5" i="8"/>
  <c r="E4" i="8"/>
  <c r="E6" i="7"/>
  <c r="E5" i="7"/>
  <c r="E4" i="7"/>
  <c r="E6" i="2" l="1"/>
  <c r="E5" i="2"/>
  <c r="E4" i="2"/>
  <c r="E18" i="4" l="1"/>
</calcChain>
</file>

<file path=xl/sharedStrings.xml><?xml version="1.0" encoding="utf-8"?>
<sst xmlns="http://schemas.openxmlformats.org/spreadsheetml/2006/main" count="74" uniqueCount="36">
  <si>
    <t>Main d'oeuvre</t>
  </si>
  <si>
    <t>Matériau</t>
  </si>
  <si>
    <t>Porte et comptoir</t>
  </si>
  <si>
    <t>Transport</t>
  </si>
  <si>
    <t>TOTAL</t>
  </si>
  <si>
    <t>SOUS-TOTAL</t>
  </si>
  <si>
    <t>Item</t>
  </si>
  <si>
    <t>Qte</t>
  </si>
  <si>
    <t>Prix</t>
  </si>
  <si>
    <t>Quincaillerie</t>
  </si>
  <si>
    <t>Ajustement</t>
  </si>
  <si>
    <t>Paramètre</t>
  </si>
  <si>
    <t>Fabrication</t>
  </si>
  <si>
    <t>Installation</t>
  </si>
  <si>
    <t>PROFIT</t>
  </si>
  <si>
    <t>Frais fixes</t>
  </si>
  <si>
    <t>Planche merisier rouge</t>
  </si>
  <si>
    <t>Planche merisier verte</t>
  </si>
  <si>
    <t>Planche merisier grise</t>
  </si>
  <si>
    <t>Penture verte</t>
  </si>
  <si>
    <t>Total</t>
  </si>
  <si>
    <t>SALAIRE</t>
  </si>
  <si>
    <t>$</t>
  </si>
  <si>
    <t>Matériaux</t>
  </si>
  <si>
    <t>Quincallerie</t>
  </si>
  <si>
    <t>serrure</t>
  </si>
  <si>
    <t>paumelle</t>
  </si>
  <si>
    <t>Vis inox</t>
  </si>
  <si>
    <t>Main d'œuvre</t>
  </si>
  <si>
    <t>peintre</t>
  </si>
  <si>
    <t>menuisier</t>
  </si>
  <si>
    <t>manoeuivre</t>
  </si>
  <si>
    <t>Portes et Comptoirs</t>
  </si>
  <si>
    <t>Fabrication/Insallation</t>
  </si>
  <si>
    <t>f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</si>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</sst>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">
    <xf numFmtId="0" fontId="0" fillId="0" borderId="0" xfId="0"/>
    <xf numFmtId="9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0" fillId="0" borderId="0" xfId="1" applyNumberFormat="1" applyFont="1"/>
    <xf numFmtId="0" fontId="1" fillId="0" borderId="0" xfId="0" applyFont="1"/>
    <xf numFmtId="164" fontId="0" fillId="0" borderId="0" xfId="1" applyFont="1"/>
    <xf numFmtId="0" fontId="0" fillId="0" borderId="0" xfId="0" applyNumberFormat="1"/>
    <xf numFmtId="10" fontId="0" fillId="0" borderId="0" xfId="2" applyNumberFormat="1" applyFont="1"/>
    <xf numFmtId="10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9D8599-493D-4401-BC6E-AD6DBEDC0E39}" name="Tableau134" displayName="Tableau134" ref="B3:F6" totalsRowShown="0">
  <autoFilter ref="B3:F6" xr:uid="{8D0A8F05-6B9C-481D-8F42-F9682352E471}"/>
  <tableColumns count="5">
    <tableColumn id="1" xr3:uid="{D2883F4A-2342-431C-B171-7693A26A1D33}" name="Item"/>
    <tableColumn id="2" xr3:uid="{EBF5251F-CEB8-451A-A883-AC592C49F97E}" name="Qte"/>
    <tableColumn id="3" xr3:uid="{B7A06F30-F9E4-4691-94DE-9E2E1BBFCB5D}" name="Prix"/>
    <tableColumn id="4" xr3:uid="{13C8FF95-4F99-4759-9AB6-487CF71E8954}" name="Total" dataDxfId="1">
      <calculatedColumnFormula>Tableau134[[#This Row],[Qte]]*Tableau134[[#This Row],[Prix]]</calculatedColumnFormula>
    </tableColumn>
    <tableColumn id="5" xr3:uid="{A0A6D798-EC45-4E77-9968-54F7947D58B9}" name="Fabrication/Insall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F9516D-A608-43AB-95E1-A49457BAC424}" name="Tableau13" displayName="Tableau13" ref="B3:E6" totalsRowShown="0">
  <autoFilter ref="B3:E6" xr:uid="{8D0A8F05-6B9C-481D-8F42-F9682352E471}"/>
  <tableColumns count="4">
    <tableColumn id="1" xr3:uid="{4DBF6D29-DB6B-448C-949C-EACD0513D936}" name="Item"/>
    <tableColumn id="2" xr3:uid="{A32C7E74-4E4C-4BB5-BDBC-BB552B9D3AB4}" name="Qte"/>
    <tableColumn id="3" xr3:uid="{0B4758B6-AF48-4512-9961-CD0E8A0F3F44}" name="Prix"/>
    <tableColumn id="4" xr3:uid="{BDB264FA-34BB-4F74-AFFC-5074711BD15B}" name="Total" dataDxfId="2">
      <calculatedColumnFormula>Tableau13[[#This Row],[Qte]]*Tableau13[[#This Row],[Prix]]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73194B-2C23-4782-9319-BFA1BE9525B5}" name="Tableau1" displayName="Tableau1" ref="B3:E6" totalsRowShown="0">
  <autoFilter ref="B3:E6" xr:uid="{8D0A8F05-6B9C-481D-8F42-F9682352E471}"/>
  <tableColumns count="4">
    <tableColumn id="1" xr3:uid="{B7F45D30-02A7-459C-91C3-1F91E5D2363E}" name="Item"/>
    <tableColumn id="2" xr3:uid="{0B93D957-9395-4206-AA81-24ED0A3CD4B5}" name="Qte"/>
    <tableColumn id="3" xr3:uid="{1DA8E91E-84EA-44A3-B9D4-3531DC0064DC}" name="Prix"/>
    <tableColumn id="4" xr3:uid="{50B26488-7A25-4A10-813E-490B8653A186}" name="Total" dataDxfId="3">
      <calculatedColumnFormula>Tableau1[[#This Row],[Qte]]*Tableau1[[#This Row],[Prix]]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25929F-308F-415F-B026-2C49C3EB6651}" name="Tableau15" displayName="Tableau15" ref="B3:E6" totalsRowShown="0">
  <autoFilter ref="B3:E6" xr:uid="{8D0A8F05-6B9C-481D-8F42-F9682352E471}"/>
  <tableColumns count="4">
    <tableColumn id="1" xr3:uid="{61854CF6-DB64-4BA3-B879-3303C32F9BA0}" name="Item"/>
    <tableColumn id="2" xr3:uid="{3F672687-7AFF-489B-811D-5B550C9FBA4D}" name="Qte"/>
    <tableColumn id="3" xr3:uid="{8D04F93F-467F-464C-8469-A63349B4617E}" name="Prix"/>
    <tableColumn id="4" xr3:uid="{1A573354-D063-4264-9881-382DB2A2EBB3}" name="Total" dataDxfId="0">
      <calculatedColumnFormula>Tableau15[[#This Row],[Qte]]*Tableau15[[#This Row],[Prix]]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AC1CA-3325-42D1-B085-F75B8790D5AA}">
  <dimension ref="B1:L9"/>
  <sheetViews>
    <sheetView workbookViewId="0">
      <selection activeCell="H12" sqref="H12"/>
    </sheetView>
  </sheetViews>
  <sheetFormatPr baseColWidth="10" defaultRowHeight="15" x14ac:dyDescent="0.25"/>
  <cols>
    <col min="2" max="2" width="62.28515625" customWidth="1"/>
    <col min="3" max="4" width="11.5703125" customWidth="1"/>
  </cols>
  <sheetData>
    <row r="1" spans="2:12" x14ac:dyDescent="0.25">
      <c r="B1" t="s">
        <v>28</v>
      </c>
    </row>
    <row r="3" spans="2:12" x14ac:dyDescent="0.25">
      <c r="B3" t="s">
        <v>6</v>
      </c>
      <c r="C3" t="s">
        <v>7</v>
      </c>
      <c r="D3" s="8" t="s">
        <v>8</v>
      </c>
      <c r="E3" t="s">
        <v>20</v>
      </c>
      <c r="F3" t="s">
        <v>33</v>
      </c>
    </row>
    <row r="4" spans="2:12" x14ac:dyDescent="0.25">
      <c r="B4" t="s">
        <v>30</v>
      </c>
      <c r="C4">
        <v>3</v>
      </c>
      <c r="D4" s="7">
        <v>5</v>
      </c>
      <c r="E4">
        <f>Tableau134[[#This Row],[Qte]]*Tableau134[[#This Row],[Prix]]</f>
        <v>15</v>
      </c>
      <c r="F4" t="s">
        <v>34</v>
      </c>
    </row>
    <row r="5" spans="2:12" x14ac:dyDescent="0.25">
      <c r="B5" t="s">
        <v>29</v>
      </c>
      <c r="C5">
        <v>3</v>
      </c>
      <c r="D5" s="7">
        <v>4</v>
      </c>
      <c r="E5" s="8">
        <f>Tableau134[[#This Row],[Qte]]*Tableau134[[#This Row],[Prix]]</f>
        <v>12</v>
      </c>
      <c r="F5" t="s">
        <v>34</v>
      </c>
    </row>
    <row r="6" spans="2:12" x14ac:dyDescent="0.25">
      <c r="B6" t="s">
        <v>31</v>
      </c>
      <c r="C6">
        <v>1</v>
      </c>
      <c r="D6" s="7">
        <v>1.5</v>
      </c>
      <c r="E6" s="8">
        <f>Tableau134[[#This Row],[Qte]]*Tableau134[[#This Row],[Prix]]</f>
        <v>1.5</v>
      </c>
      <c r="F6" t="s">
        <v>35</v>
      </c>
      <c r="L6" t="s">
        <v>17</v>
      </c>
    </row>
    <row r="7" spans="2:12" x14ac:dyDescent="0.25">
      <c r="L7" t="s">
        <v>16</v>
      </c>
    </row>
    <row r="8" spans="2:12" x14ac:dyDescent="0.25">
      <c r="L8" t="s">
        <v>18</v>
      </c>
    </row>
    <row r="9" spans="2:12" x14ac:dyDescent="0.25">
      <c r="L9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9445C-F7B7-40AA-9919-0691DC3CD961}">
  <dimension ref="B1:L9"/>
  <sheetViews>
    <sheetView workbookViewId="0">
      <selection activeCell="B2" sqref="B2"/>
    </sheetView>
  </sheetViews>
  <sheetFormatPr baseColWidth="10" defaultRowHeight="15" x14ac:dyDescent="0.25"/>
  <cols>
    <col min="2" max="2" width="62.28515625" customWidth="1"/>
    <col min="3" max="4" width="11.5703125" customWidth="1"/>
  </cols>
  <sheetData>
    <row r="1" spans="2:12" x14ac:dyDescent="0.25">
      <c r="B1" t="s">
        <v>23</v>
      </c>
    </row>
    <row r="3" spans="2:12" x14ac:dyDescent="0.25">
      <c r="B3" t="s">
        <v>6</v>
      </c>
      <c r="C3" t="s">
        <v>7</v>
      </c>
      <c r="D3" s="8" t="s">
        <v>8</v>
      </c>
      <c r="E3" t="s">
        <v>20</v>
      </c>
    </row>
    <row r="4" spans="2:12" x14ac:dyDescent="0.25">
      <c r="B4" t="s">
        <v>17</v>
      </c>
      <c r="C4">
        <v>3</v>
      </c>
      <c r="D4" s="7">
        <v>5</v>
      </c>
      <c r="E4">
        <f>Tableau13[[#This Row],[Qte]]*Tableau13[[#This Row],[Prix]]</f>
        <v>15</v>
      </c>
    </row>
    <row r="5" spans="2:12" x14ac:dyDescent="0.25">
      <c r="B5" t="s">
        <v>16</v>
      </c>
      <c r="C5">
        <v>3</v>
      </c>
      <c r="D5" s="7">
        <v>4</v>
      </c>
      <c r="E5" s="8">
        <f>Tableau13[[#This Row],[Qte]]*Tableau13[[#This Row],[Prix]]</f>
        <v>12</v>
      </c>
    </row>
    <row r="6" spans="2:12" x14ac:dyDescent="0.25">
      <c r="B6" t="s">
        <v>19</v>
      </c>
      <c r="C6">
        <v>2</v>
      </c>
      <c r="D6" s="7">
        <v>1.5</v>
      </c>
      <c r="E6" s="8">
        <f>Tableau13[[#This Row],[Qte]]*Tableau13[[#This Row],[Prix]]</f>
        <v>3</v>
      </c>
      <c r="L6" t="s">
        <v>17</v>
      </c>
    </row>
    <row r="7" spans="2:12" x14ac:dyDescent="0.25">
      <c r="L7" t="s">
        <v>16</v>
      </c>
    </row>
    <row r="8" spans="2:12" x14ac:dyDescent="0.25">
      <c r="L8" t="s">
        <v>18</v>
      </c>
    </row>
    <row r="9" spans="2:12" x14ac:dyDescent="0.25">
      <c r="L9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CAA4-295A-4C8C-9DD9-06172D365586}">
  <dimension ref="B1:L9"/>
  <sheetViews>
    <sheetView workbookViewId="0">
      <selection activeCell="D7" sqref="D7"/>
    </sheetView>
  </sheetViews>
  <sheetFormatPr baseColWidth="10" defaultRowHeight="15" x14ac:dyDescent="0.25"/>
  <cols>
    <col min="2" max="2" width="62.28515625" customWidth="1"/>
    <col min="3" max="4" width="11.5703125" customWidth="1"/>
  </cols>
  <sheetData>
    <row r="1" spans="2:12" x14ac:dyDescent="0.25">
      <c r="B1" t="s">
        <v>24</v>
      </c>
    </row>
    <row r="3" spans="2:12" x14ac:dyDescent="0.25">
      <c r="B3" t="s">
        <v>6</v>
      </c>
      <c r="C3" t="s">
        <v>7</v>
      </c>
      <c r="D3" s="8" t="s">
        <v>8</v>
      </c>
      <c r="E3" t="s">
        <v>20</v>
      </c>
    </row>
    <row r="4" spans="2:12" x14ac:dyDescent="0.25">
      <c r="B4" t="s">
        <v>25</v>
      </c>
      <c r="C4">
        <v>3</v>
      </c>
      <c r="D4" s="7">
        <v>50</v>
      </c>
      <c r="E4">
        <f>Tableau1[[#This Row],[Qte]]*Tableau1[[#This Row],[Prix]]</f>
        <v>150</v>
      </c>
    </row>
    <row r="5" spans="2:12" x14ac:dyDescent="0.25">
      <c r="B5" t="s">
        <v>26</v>
      </c>
      <c r="C5">
        <v>25</v>
      </c>
      <c r="D5" s="7">
        <v>4</v>
      </c>
      <c r="E5" s="8">
        <f>Tableau1[[#This Row],[Qte]]*Tableau1[[#This Row],[Prix]]</f>
        <v>100</v>
      </c>
    </row>
    <row r="6" spans="2:12" x14ac:dyDescent="0.25">
      <c r="B6" t="s">
        <v>27</v>
      </c>
      <c r="C6">
        <v>2</v>
      </c>
      <c r="D6" s="7">
        <v>75</v>
      </c>
      <c r="E6" s="8">
        <f>Tableau1[[#This Row],[Qte]]*Tableau1[[#This Row],[Prix]]</f>
        <v>150</v>
      </c>
      <c r="L6" t="s">
        <v>17</v>
      </c>
    </row>
    <row r="7" spans="2:12" x14ac:dyDescent="0.25">
      <c r="L7" t="s">
        <v>16</v>
      </c>
    </row>
    <row r="8" spans="2:12" x14ac:dyDescent="0.25">
      <c r="L8" t="s">
        <v>18</v>
      </c>
    </row>
    <row r="9" spans="2:12" x14ac:dyDescent="0.25">
      <c r="L9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AE75-25AE-432A-A199-D6D217D4E3B6}">
  <dimension ref="B1:L9"/>
  <sheetViews>
    <sheetView workbookViewId="0">
      <selection activeCell="D7" sqref="D7"/>
    </sheetView>
  </sheetViews>
  <sheetFormatPr baseColWidth="10" defaultRowHeight="15" x14ac:dyDescent="0.25"/>
  <cols>
    <col min="2" max="2" width="62.28515625" customWidth="1"/>
    <col min="3" max="4" width="11.5703125" customWidth="1"/>
  </cols>
  <sheetData>
    <row r="1" spans="2:12" x14ac:dyDescent="0.25">
      <c r="B1" t="s">
        <v>24</v>
      </c>
    </row>
    <row r="3" spans="2:12" x14ac:dyDescent="0.25">
      <c r="B3" t="s">
        <v>6</v>
      </c>
      <c r="C3" t="s">
        <v>7</v>
      </c>
      <c r="D3" s="8" t="s">
        <v>8</v>
      </c>
      <c r="E3" t="s">
        <v>20</v>
      </c>
    </row>
    <row r="4" spans="2:12" x14ac:dyDescent="0.25">
      <c r="B4" t="s">
        <v>25</v>
      </c>
      <c r="C4">
        <v>3</v>
      </c>
      <c r="D4" s="7">
        <v>50</v>
      </c>
      <c r="E4">
        <f>Tableau15[[#This Row],[Qte]]*Tableau15[[#This Row],[Prix]]</f>
        <v>150</v>
      </c>
    </row>
    <row r="5" spans="2:12" x14ac:dyDescent="0.25">
      <c r="B5" t="s">
        <v>26</v>
      </c>
      <c r="C5">
        <v>25</v>
      </c>
      <c r="D5" s="7">
        <v>4</v>
      </c>
      <c r="E5" s="8">
        <f>Tableau15[[#This Row],[Qte]]*Tableau15[[#This Row],[Prix]]</f>
        <v>100</v>
      </c>
    </row>
    <row r="6" spans="2:12" x14ac:dyDescent="0.25">
      <c r="B6" t="s">
        <v>27</v>
      </c>
      <c r="C6">
        <v>2</v>
      </c>
      <c r="D6" s="7">
        <v>75</v>
      </c>
      <c r="E6" s="8">
        <f>Tableau15[[#This Row],[Qte]]*Tableau15[[#This Row],[Prix]]</f>
        <v>150</v>
      </c>
      <c r="L6" t="s">
        <v>17</v>
      </c>
    </row>
    <row r="7" spans="2:12" x14ac:dyDescent="0.25">
      <c r="L7" t="s">
        <v>16</v>
      </c>
    </row>
    <row r="8" spans="2:12" x14ac:dyDescent="0.25">
      <c r="L8" t="s">
        <v>18</v>
      </c>
    </row>
    <row r="9" spans="2:12" x14ac:dyDescent="0.25">
      <c r="L9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723FD-9B90-49F2-B31B-92C655C5D60B}">
  <dimension ref="D14:E22"/>
  <sheetViews>
    <sheetView tabSelected="1" workbookViewId="0">
      <selection activeCell="G12" sqref="G12"/>
    </sheetView>
  </sheetViews>
  <sheetFormatPr baseColWidth="10" defaultRowHeight="15" x14ac:dyDescent="0.25"/>
  <sheetData>
    <row r="14" spans="4:5" x14ac:dyDescent="0.25">
      <c r="D14" s="2" t="s">
        <v>28</v>
      </c>
      <c r="E14">
        <f>SUMPRODUCT((Tableau134[Total])*(Tableau134[Fabrication/Insallation]="f"))*VLOOKUP("Fabrication",Paramètre!$B$22:$C$23,2,0)+SUMPRODUCT((Tableau134[Total])*(Tableau134[Fabrication/Insallation]="i"))*VLOOKUP("Installation",Paramètre!$B$22:$C$23,2,0)</f>
        <v>31.35</v>
      </c>
    </row>
    <row r="15" spans="4:5" x14ac:dyDescent="0.25">
      <c r="D15" s="2" t="s">
        <v>23</v>
      </c>
      <c r="E15">
        <f>SUM(Matériaux!E:E)*IF(SUM(Matériaux!E:E)&lt;250,Paramètre!C12+1,Paramètre!D12+1)</f>
        <v>45</v>
      </c>
    </row>
    <row r="16" spans="4:5" x14ac:dyDescent="0.25">
      <c r="D16" s="2" t="s">
        <v>9</v>
      </c>
      <c r="E16">
        <f>SUM(Quincaillerie!E:E)*IF(SUM(Quincaillerie!E:E)&lt;250,Paramètre!C13+1,Paramètre!D13+1)</f>
        <v>480</v>
      </c>
    </row>
    <row r="17" spans="4:5" x14ac:dyDescent="0.25">
      <c r="D17" s="2" t="s">
        <v>32</v>
      </c>
      <c r="E17">
        <f>SUM('Portes et Comptoirs'!E:E)*IF('Portes et Comptoirs'!E:E&lt;250,Paramètre!C14+1,Paramètre!D14+1)</f>
        <v>10800</v>
      </c>
    </row>
    <row r="18" spans="4:5" x14ac:dyDescent="0.25">
      <c r="D18" s="3" t="s">
        <v>5</v>
      </c>
      <c r="E18">
        <f>SUBTOTAL(9,$E$15:$E$17)</f>
        <v>11325</v>
      </c>
    </row>
    <row r="19" spans="4:5" x14ac:dyDescent="0.25">
      <c r="D19" s="2" t="s">
        <v>15</v>
      </c>
      <c r="E19">
        <v>100</v>
      </c>
    </row>
    <row r="20" spans="4:5" x14ac:dyDescent="0.25">
      <c r="D20" s="2" t="s">
        <v>3</v>
      </c>
      <c r="E20">
        <v>150</v>
      </c>
    </row>
    <row r="21" spans="4:5" x14ac:dyDescent="0.25">
      <c r="D21" s="4" t="s">
        <v>10</v>
      </c>
      <c r="E21" s="1"/>
    </row>
    <row r="22" spans="4:5" x14ac:dyDescent="0.25">
      <c r="D22" s="3" t="s">
        <v>4</v>
      </c>
      <c r="E22">
        <f>SUBTOTAL(9,E14:E21)</f>
        <v>11606.35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8217-BAFA-4DCA-8ABD-1B74768392F9}">
  <dimension ref="B1:E26"/>
  <sheetViews>
    <sheetView topLeftCell="A7" workbookViewId="0">
      <selection activeCell="B14" sqref="B14"/>
    </sheetView>
  </sheetViews>
  <sheetFormatPr baseColWidth="10" defaultRowHeight="15" x14ac:dyDescent="0.25"/>
  <cols>
    <col min="2" max="2" width="23.42578125" bestFit="1" customWidth="1"/>
    <col min="3" max="3" width="13.5703125" bestFit="1" customWidth="1"/>
  </cols>
  <sheetData>
    <row r="1" spans="2:5" x14ac:dyDescent="0.25">
      <c r="B1" t="s">
        <v>11</v>
      </c>
    </row>
    <row r="3" spans="2:5" x14ac:dyDescent="0.25">
      <c r="B3" s="6" t="s">
        <v>21</v>
      </c>
    </row>
    <row r="4" spans="2:5" x14ac:dyDescent="0.25">
      <c r="C4" s="5"/>
    </row>
    <row r="5" spans="2:5" x14ac:dyDescent="0.25">
      <c r="B5" t="s">
        <v>12</v>
      </c>
      <c r="C5" s="5"/>
      <c r="D5" s="5">
        <v>15</v>
      </c>
      <c r="E5" t="s">
        <v>22</v>
      </c>
    </row>
    <row r="6" spans="2:5" x14ac:dyDescent="0.25">
      <c r="B6" t="s">
        <v>13</v>
      </c>
      <c r="C6" s="5"/>
      <c r="D6" s="5">
        <v>15</v>
      </c>
      <c r="E6" t="s">
        <v>22</v>
      </c>
    </row>
    <row r="7" spans="2:5" x14ac:dyDescent="0.25">
      <c r="C7" s="5"/>
    </row>
    <row r="9" spans="2:5" x14ac:dyDescent="0.25">
      <c r="B9" s="6" t="s">
        <v>14</v>
      </c>
    </row>
    <row r="10" spans="2:5" x14ac:dyDescent="0.25">
      <c r="C10" s="5"/>
    </row>
    <row r="11" spans="2:5" x14ac:dyDescent="0.25">
      <c r="C11">
        <v>0</v>
      </c>
      <c r="D11">
        <v>250</v>
      </c>
    </row>
    <row r="12" spans="2:5" x14ac:dyDescent="0.25">
      <c r="B12" t="s">
        <v>1</v>
      </c>
      <c r="C12" s="9">
        <v>0.5</v>
      </c>
      <c r="D12" s="9">
        <v>0.2</v>
      </c>
    </row>
    <row r="13" spans="2:5" x14ac:dyDescent="0.25">
      <c r="B13" t="s">
        <v>9</v>
      </c>
      <c r="C13" s="9">
        <v>0.5</v>
      </c>
      <c r="D13" s="9">
        <v>0.2</v>
      </c>
    </row>
    <row r="14" spans="2:5" x14ac:dyDescent="0.25">
      <c r="B14" t="s">
        <v>2</v>
      </c>
      <c r="C14">
        <v>26</v>
      </c>
      <c r="D14" s="10">
        <v>0.26</v>
      </c>
    </row>
    <row r="15" spans="2:5" x14ac:dyDescent="0.25">
      <c r="D15" s="10"/>
    </row>
    <row r="16" spans="2:5" x14ac:dyDescent="0.25">
      <c r="D16" s="9"/>
    </row>
    <row r="17" spans="2:4" x14ac:dyDescent="0.25">
      <c r="D17" s="9"/>
    </row>
    <row r="18" spans="2:4" x14ac:dyDescent="0.25">
      <c r="D18" s="10"/>
    </row>
    <row r="20" spans="2:4" x14ac:dyDescent="0.25">
      <c r="D20" s="10"/>
    </row>
    <row r="21" spans="2:4" x14ac:dyDescent="0.25">
      <c r="B21" t="s">
        <v>0</v>
      </c>
      <c r="C21" s="10"/>
    </row>
    <row r="22" spans="2:4" x14ac:dyDescent="0.25">
      <c r="B22" t="s">
        <v>12</v>
      </c>
      <c r="C22" s="10">
        <v>1.1000000000000001</v>
      </c>
    </row>
    <row r="23" spans="2:4" x14ac:dyDescent="0.25">
      <c r="B23" t="s">
        <v>13</v>
      </c>
      <c r="C23" s="10">
        <v>1.1000000000000001</v>
      </c>
    </row>
    <row r="26" spans="2:4" x14ac:dyDescent="0.25">
      <c r="B2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Main d'oeuvre</vt:lpstr>
      <vt:lpstr>Matériaux</vt:lpstr>
      <vt:lpstr>Quincaillerie</vt:lpstr>
      <vt:lpstr>Portes et Comptoirs</vt:lpstr>
      <vt:lpstr>Estimation</vt:lpstr>
      <vt:lpstr>Paramètre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2018-01-05T18:10:53Z</dcterms:modified>
</cp:coreProperties>
</file>