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pivotCache/pivotCacheDefinition3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tables/table1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13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8E7A1667-589F-49D5-ACE2-1B28694EBF73}" xr6:coauthVersionLast="47" xr6:coauthVersionMax="47" xr10:uidLastSave="{00000000-0000-0000-0000-000000000000}"/>
  <bookViews>
    <workbookView xWindow="-120" yWindow="-120" windowWidth="29040" windowHeight="15840" tabRatio="667" firstSheet="1" activeTab="6" xr2:uid="{00000000-000D-0000-FFFF-FFFF00000000}"/>
  </bookViews>
  <sheets>
    <sheet name="Résumé Flotte" sheetId="1" r:id="rId1"/>
    <sheet name="C3 469025NC" sheetId="2" r:id="rId2"/>
    <sheet name="SANDERO 392594NC" sheetId="3" r:id="rId3"/>
    <sheet name="DUSTER 437979NC" sheetId="4" r:id="rId4"/>
    <sheet name="DUSTER 437980NC" sheetId="5" r:id="rId5"/>
    <sheet name="KIA 415595NC" sheetId="6" r:id="rId6"/>
    <sheet name="Synth" sheetId="14" r:id="rId7"/>
    <sheet name="Base" sheetId="13" r:id="rId8"/>
  </sheets>
  <definedNames>
    <definedName name="_xlcn.WorksheetConnection_flottesuivijournalierxpfpersov31.xlsxBase1" hidden="1">Base[]</definedName>
    <definedName name="Chronologie_Jour___Mois">#N/A</definedName>
    <definedName name="DonnéesExternes_6" localSheetId="7" hidden="1">Base!$A$1:$J$82</definedName>
    <definedName name="Segment_Boutique__XPF">#N/A</definedName>
  </definedNames>
  <calcPr calcId="191029"/>
  <pivotCaches>
    <pivotCache cacheId="160" r:id="rId9"/>
  </pivotCaches>
  <extLst>
    <ext xmlns:x14="http://schemas.microsoft.com/office/spreadsheetml/2009/9/main" uri="{876F7934-8845-4945-9796-88D515C7AA90}">
      <x14:pivotCaches>
        <pivotCache cacheId="158" r:id="rId10"/>
      </x14:pivotCaches>
    </ex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59" r:id="rId12"/>
      </x15:timelineCachePivotCaches>
    </ext>
    <ext xmlns:x15="http://schemas.microsoft.com/office/spreadsheetml/2010/11/main" uri="{D0CA8CA8-9F24-4464-BF8E-62219DCF47F9}">
      <x15:timelineCacheRefs>
        <x15:timelineCacheRef r:id="rId13"/>
      </x15:timelineCacheRefs>
    </ext>
    <ext xmlns:x15="http://schemas.microsoft.com/office/spreadsheetml/2010/11/main" uri="{FCE2AD5D-F65C-4FA6-A056-5C36A1767C68}">
      <x15:dataModel>
        <x15:modelTables>
          <x15:modelTable id="Base" name="Base" connection="WorksheetConnection_flotte-suivi-journalier-xpf-perso-v3-1.xlsx!Base"/>
        </x15:modelTables>
        <x15:extLst>
          <ext xmlns:x16="http://schemas.microsoft.com/office/spreadsheetml/2014/11/main" uri="{9835A34E-60A6-4A7C-AAB8-D5F71C897F49}">
            <x16:modelTimeGroupings>
              <x16:modelTimeGrouping tableName="Base" columnName="Jour / Mois" columnId="Jour   Mois">
                <x16:calculatedTimeColumn columnName="Jour / Mois (index des mois)" columnId="Jour   Mois (index des mois)" contentType="monthsindex" isSelected="1"/>
                <x16:calculatedTimeColumn columnName="Jour / Mois (mois)" columnId="Jour   Mois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1" i="5" l="1"/>
  <c r="D32" i="5"/>
  <c r="D33" i="5"/>
  <c r="E31" i="5"/>
  <c r="E32" i="5"/>
  <c r="E33" i="5"/>
  <c r="E35" i="3"/>
  <c r="E36" i="3"/>
  <c r="E37" i="3"/>
  <c r="E38" i="3"/>
  <c r="E39" i="3"/>
  <c r="E40" i="3"/>
  <c r="E41" i="3"/>
  <c r="E42" i="3"/>
  <c r="E43" i="3"/>
  <c r="E44" i="3"/>
  <c r="E45" i="3"/>
  <c r="E46" i="3"/>
  <c r="D35" i="3"/>
  <c r="D36" i="3"/>
  <c r="D37" i="3"/>
  <c r="D38" i="3"/>
  <c r="D39" i="3"/>
  <c r="D40" i="3"/>
  <c r="D41" i="3"/>
  <c r="D42" i="3"/>
  <c r="D43" i="3"/>
  <c r="D44" i="3"/>
  <c r="D45" i="3"/>
  <c r="D46" i="3"/>
  <c r="B30" i="2"/>
  <c r="B29" i="2"/>
  <c r="B28" i="2"/>
  <c r="B27" i="2"/>
  <c r="B26" i="2"/>
  <c r="B25" i="2"/>
  <c r="B30" i="3"/>
  <c r="B29" i="3"/>
  <c r="B28" i="3"/>
  <c r="B27" i="3"/>
  <c r="B26" i="3"/>
  <c r="B25" i="3"/>
  <c r="E35" i="2"/>
  <c r="E36" i="2"/>
  <c r="D35" i="2"/>
  <c r="D36" i="2"/>
  <c r="D37" i="2"/>
  <c r="P4" i="1"/>
  <c r="P5" i="1"/>
  <c r="P6" i="1"/>
  <c r="P3" i="1"/>
  <c r="E42" i="6" l="1"/>
  <c r="F42" i="6" s="1"/>
  <c r="E43" i="6"/>
  <c r="F43" i="6" s="1"/>
  <c r="E44" i="6"/>
  <c r="F44" i="6" s="1"/>
  <c r="E45" i="6"/>
  <c r="F45" i="6" s="1"/>
  <c r="E31" i="6"/>
  <c r="F31" i="6" s="1"/>
  <c r="E32" i="6"/>
  <c r="F32" i="6" s="1"/>
  <c r="E33" i="6"/>
  <c r="F33" i="6" s="1"/>
  <c r="D31" i="2"/>
  <c r="D32" i="2"/>
  <c r="D33" i="2"/>
  <c r="E31" i="2"/>
  <c r="E32" i="2"/>
  <c r="E33" i="2"/>
  <c r="E34" i="2"/>
  <c r="E31" i="3"/>
  <c r="E32" i="3"/>
  <c r="E33" i="3"/>
  <c r="D31" i="3"/>
  <c r="F31" i="3" s="1"/>
  <c r="D32" i="3"/>
  <c r="D33" i="3"/>
  <c r="F33" i="3" s="1"/>
  <c r="F43" i="3"/>
  <c r="F45" i="3"/>
  <c r="F42" i="3"/>
  <c r="F44" i="3"/>
  <c r="F46" i="3"/>
  <c r="F31" i="5"/>
  <c r="F32" i="5"/>
  <c r="F33" i="5"/>
  <c r="F31" i="4"/>
  <c r="F32" i="4"/>
  <c r="F33" i="4"/>
  <c r="F34" i="4"/>
  <c r="F35" i="4"/>
  <c r="F36" i="4"/>
  <c r="F32" i="3"/>
  <c r="F39" i="6"/>
  <c r="D34" i="2"/>
  <c r="E25" i="2"/>
  <c r="E26" i="2"/>
  <c r="E27" i="2"/>
  <c r="D28" i="2"/>
  <c r="D29" i="2"/>
  <c r="D30" i="2"/>
  <c r="E34" i="3"/>
  <c r="E25" i="3"/>
  <c r="D26" i="3"/>
  <c r="E26" i="3"/>
  <c r="D27" i="3"/>
  <c r="E27" i="3"/>
  <c r="D28" i="3"/>
  <c r="E28" i="3"/>
  <c r="E29" i="3"/>
  <c r="D30" i="3"/>
  <c r="E30" i="3"/>
  <c r="B30" i="6"/>
  <c r="E41" i="6" s="1"/>
  <c r="F41" i="6" s="1"/>
  <c r="E29" i="6"/>
  <c r="B28" i="6"/>
  <c r="E27" i="6"/>
  <c r="C27" i="6"/>
  <c r="B26" i="6"/>
  <c r="E25" i="6"/>
  <c r="E30" i="6"/>
  <c r="B11" i="6"/>
  <c r="D29" i="5"/>
  <c r="E28" i="5"/>
  <c r="B27" i="5"/>
  <c r="B11" i="5"/>
  <c r="D30" i="4"/>
  <c r="B30" i="4"/>
  <c r="E29" i="4"/>
  <c r="D28" i="4"/>
  <c r="B28" i="4"/>
  <c r="E27" i="4"/>
  <c r="D26" i="4"/>
  <c r="B26" i="4"/>
  <c r="E25" i="4"/>
  <c r="B11" i="4"/>
  <c r="B11" i="3"/>
  <c r="B11" i="2"/>
  <c r="Q6" i="1"/>
  <c r="O6" i="1"/>
  <c r="Q5" i="1"/>
  <c r="O5" i="1"/>
  <c r="Q4" i="1"/>
  <c r="O4" i="1"/>
  <c r="Q3" i="1"/>
  <c r="O3" i="1"/>
  <c r="Q2" i="1"/>
  <c r="P2" i="1"/>
  <c r="O2" i="1"/>
  <c r="F34" i="2" l="1"/>
  <c r="F32" i="2"/>
  <c r="F29" i="2"/>
  <c r="F33" i="2"/>
  <c r="F31" i="2"/>
  <c r="F41" i="3"/>
  <c r="F29" i="3"/>
  <c r="F40" i="3"/>
  <c r="F38" i="3"/>
  <c r="D34" i="3"/>
  <c r="F34" i="3" s="1"/>
  <c r="F25" i="3"/>
  <c r="F30" i="3"/>
  <c r="F28" i="3"/>
  <c r="F27" i="3"/>
  <c r="F26" i="3"/>
  <c r="E30" i="2"/>
  <c r="F30" i="2" s="1"/>
  <c r="E28" i="2"/>
  <c r="F28" i="2" s="1"/>
  <c r="D27" i="2"/>
  <c r="D26" i="2"/>
  <c r="D25" i="2"/>
  <c r="F25" i="2" s="1"/>
  <c r="D30" i="5"/>
  <c r="B30" i="5"/>
  <c r="E29" i="5"/>
  <c r="D28" i="5"/>
  <c r="B28" i="5"/>
  <c r="E27" i="5"/>
  <c r="D26" i="5"/>
  <c r="B26" i="5"/>
  <c r="E37" i="5" s="1"/>
  <c r="F37" i="5" s="1"/>
  <c r="E25" i="5"/>
  <c r="B25" i="5"/>
  <c r="E26" i="5"/>
  <c r="D27" i="5"/>
  <c r="B29" i="5"/>
  <c r="E30" i="5"/>
  <c r="B25" i="4"/>
  <c r="D25" i="4"/>
  <c r="E26" i="4"/>
  <c r="B27" i="4"/>
  <c r="D27" i="4"/>
  <c r="E28" i="4"/>
  <c r="B29" i="4"/>
  <c r="D29" i="4"/>
  <c r="F30" i="4"/>
  <c r="B25" i="6"/>
  <c r="C26" i="6"/>
  <c r="E26" i="6"/>
  <c r="B27" i="6"/>
  <c r="E28" i="6"/>
  <c r="B29" i="6"/>
  <c r="E40" i="6" s="1"/>
  <c r="F40" i="6" s="1"/>
  <c r="F30" i="6"/>
  <c r="F26" i="6" l="1"/>
  <c r="E35" i="5"/>
  <c r="E34" i="5"/>
  <c r="D35" i="5"/>
  <c r="F35" i="5" s="1"/>
  <c r="D34" i="5"/>
  <c r="E36" i="5"/>
  <c r="F36" i="5" s="1"/>
  <c r="F25" i="4"/>
  <c r="F27" i="4"/>
  <c r="F29" i="4"/>
  <c r="F26" i="2"/>
  <c r="F37" i="2"/>
  <c r="F36" i="2"/>
  <c r="F27" i="2"/>
  <c r="F35" i="2"/>
  <c r="F35" i="3"/>
  <c r="F36" i="3"/>
  <c r="F37" i="3"/>
  <c r="F39" i="3"/>
  <c r="E35" i="6"/>
  <c r="F35" i="6" s="1"/>
  <c r="E34" i="6"/>
  <c r="F34" i="6" s="1"/>
  <c r="E36" i="6"/>
  <c r="F36" i="6" s="1"/>
  <c r="E38" i="6"/>
  <c r="F38" i="6" s="1"/>
  <c r="E37" i="6"/>
  <c r="F37" i="6" s="1"/>
  <c r="F28" i="4"/>
  <c r="F26" i="4"/>
  <c r="F28" i="6"/>
  <c r="F27" i="5"/>
  <c r="F26" i="5"/>
  <c r="F29" i="6"/>
  <c r="F27" i="6"/>
  <c r="F25" i="6"/>
  <c r="F29" i="5"/>
  <c r="F25" i="5"/>
  <c r="F28" i="5"/>
  <c r="F30" i="5"/>
  <c r="F34" i="5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E2875B-50E4-43FE-BF37-CB726EB474C7}" keepAlive="1" name="Requête - Base" description="Connexion à la requête « Base » dans le classeur." type="5" refreshedVersion="8" background="1" saveData="1">
    <dbPr connection="Provider=Microsoft.Mashup.OleDb.1;Data Source=$Workbook$;Location=Base;Extended Properties=&quot;&quot;" command="SELECT * FROM [Base]"/>
  </connection>
  <connection id="2" xr16:uid="{AD45E03A-0090-4337-9D9C-E08187F6B259}" keepAlive="1" name="Requête - SynMens_392594NC" description="Connexion à la requête « SynMens_392594NC » dans le classeur." type="5" refreshedVersion="0" background="1">
    <dbPr connection="Provider=Microsoft.Mashup.OleDb.1;Data Source=$Workbook$;Location=SynMens_392594NC;Extended Properties=&quot;&quot;" command="SELECT * FROM [SynMens_392594NC]"/>
  </connection>
  <connection id="3" xr16:uid="{D9497B89-0F10-4605-8592-7FF78149961A}" keepAlive="1" name="Requête - SynMens_415595NC" description="Connexion à la requête « SynMens_415595NC » dans le classeur." type="5" refreshedVersion="0" background="1">
    <dbPr connection="Provider=Microsoft.Mashup.OleDb.1;Data Source=$Workbook$;Location=SynMens_415595NC;Extended Properties=&quot;&quot;" command="SELECT * FROM [SynMens_415595NC]"/>
  </connection>
  <connection id="4" xr16:uid="{F6A83391-2E0B-4EA3-B474-44EEC1356C86}" keepAlive="1" name="Requête - SynMens_437979NC" description="Connexion à la requête « SynMens_437979NC » dans le classeur." type="5" refreshedVersion="8" background="1" saveData="1">
    <dbPr connection="Provider=Microsoft.Mashup.OleDb.1;Data Source=$Workbook$;Location=SynMens_437979NC;Extended Properties=&quot;&quot;" command="SELECT * FROM [SynMens_437979NC]"/>
  </connection>
  <connection id="5" xr16:uid="{8C03AAD7-7F11-4AD4-BC7C-2E599EA3DD92}" keepAlive="1" name="Requête - SynMens_437980NC" description="Connexion à la requête « SynMens_437980NC » dans le classeur." type="5" refreshedVersion="8" background="1" saveData="1">
    <dbPr connection="Provider=Microsoft.Mashup.OleDb.1;Data Source=$Workbook$;Location=SynMens_437980NC;Extended Properties=&quot;&quot;" command="SELECT * FROM [SynMens_437980NC]"/>
  </connection>
  <connection id="6" xr16:uid="{2B457EA0-9AEB-4CD6-A7CF-00D6C6386872}" keepAlive="1" name="Requête - SynMens_469025NC" description="Connexion à la requête « SynMens_469025NC » dans le classeur." type="5" refreshedVersion="8" background="1" saveData="1">
    <dbPr connection="Provider=Microsoft.Mashup.OleDb.1;Data Source=$Workbook$;Location=SynMens_469025NC;Extended Properties=&quot;&quot;" command="SELECT * FROM [SynMens_469025NC]"/>
  </connection>
  <connection id="7" xr16:uid="{1D6D7C75-9800-4EC9-AA66-EE09FD66AF51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8" xr16:uid="{E1512E4E-6C84-4EFA-A58B-F4B83C282D92}" name="WorksheetConnection_flotte-suivi-journalier-xpf-perso-v3-1.xlsx!Base" type="102" refreshedVersion="8" minRefreshableVersion="5">
    <extLst>
      <ext xmlns:x15="http://schemas.microsoft.com/office/spreadsheetml/2010/11/main" uri="{DE250136-89BD-433C-8126-D09CA5730AF9}">
        <x15:connection id="Base" autoDelete="1">
          <x15:rangePr sourceName="_xlcn.WorksheetConnection_flottesuivijournalierxpfpersov31.xlsxBase1"/>
        </x15:connection>
      </ext>
    </extLst>
  </connection>
</connections>
</file>

<file path=xl/sharedStrings.xml><?xml version="1.0" encoding="utf-8"?>
<sst xmlns="http://schemas.openxmlformats.org/spreadsheetml/2006/main" count="440" uniqueCount="112">
  <si>
    <t>Immatriculation</t>
  </si>
  <si>
    <t>Marque/Modèle</t>
  </si>
  <si>
    <t>Année</t>
  </si>
  <si>
    <t>Carburant</t>
  </si>
  <si>
    <t>Conducteur</t>
  </si>
  <si>
    <t>Date mise en service</t>
  </si>
  <si>
    <t>Statut</t>
  </si>
  <si>
    <t>Assurance</t>
  </si>
  <si>
    <t>Type Assurance</t>
  </si>
  <si>
    <t>Échéance assurance</t>
  </si>
  <si>
    <t>Carte essence (n°)</t>
  </si>
  <si>
    <t>Km actuel</t>
  </si>
  <si>
    <t>Date dernière révision</t>
  </si>
  <si>
    <t>Km au dernier entretien</t>
  </si>
  <si>
    <t>Km depuis révision</t>
  </si>
  <si>
    <t>Prochaine révision à (km)</t>
  </si>
  <si>
    <t>Alerte révision</t>
  </si>
  <si>
    <t>Feuilles véhicules</t>
  </si>
  <si>
    <t>469025NC</t>
  </si>
  <si>
    <t>Citroen C3 AirCross</t>
  </si>
  <si>
    <t>Essence</t>
  </si>
  <si>
    <t>Charles Stagnara</t>
  </si>
  <si>
    <t>26/04/2024</t>
  </si>
  <si>
    <t>QBE</t>
  </si>
  <si>
    <t>Tout risque</t>
  </si>
  <si>
    <t>392594NC</t>
  </si>
  <si>
    <t>Dacia Sandero</t>
  </si>
  <si>
    <t>Fiona</t>
  </si>
  <si>
    <t>15/02/2016</t>
  </si>
  <si>
    <t>Tiers</t>
  </si>
  <si>
    <t>02/10/2025</t>
  </si>
  <si>
    <t>10454</t>
  </si>
  <si>
    <t>437979NC</t>
  </si>
  <si>
    <t>Dacia Duster</t>
  </si>
  <si>
    <t>Arnaud</t>
  </si>
  <si>
    <t>18/12/2020</t>
  </si>
  <si>
    <t>437980NC</t>
  </si>
  <si>
    <t>James</t>
  </si>
  <si>
    <t>415595NC</t>
  </si>
  <si>
    <t>Kia Soul</t>
  </si>
  <si>
    <t>Claude</t>
  </si>
  <si>
    <t>12/07/2018</t>
  </si>
  <si>
    <t>Informations générales</t>
  </si>
  <si>
    <t>Conducteur assigné</t>
  </si>
  <si>
    <t>Date de mise en service</t>
  </si>
  <si>
    <t>Km au dernier entretien (à tenir à jour)</t>
  </si>
  <si>
    <t>Historique entretiens &amp; réparations</t>
  </si>
  <si>
    <t>Date</t>
  </si>
  <si>
    <t>Type d'intervention</t>
  </si>
  <si>
    <t>Description</t>
  </si>
  <si>
    <t>Kilométrage</t>
  </si>
  <si>
    <t>Montant (XPF)</t>
  </si>
  <si>
    <t>Commentaire</t>
  </si>
  <si>
    <t>Mois</t>
  </si>
  <si>
    <t>Carburant (XPF)</t>
  </si>
  <si>
    <t>Boutique (XPF)</t>
  </si>
  <si>
    <t>Autres (XPF)</t>
  </si>
  <si>
    <t>Synthèse mensuelle du véhicule</t>
  </si>
  <si>
    <t>Km total</t>
  </si>
  <si>
    <t>Coût total (XPF)</t>
  </si>
  <si>
    <t>0935</t>
  </si>
  <si>
    <t>Jour / Mois</t>
  </si>
  <si>
    <t xml:space="preserve">Diesel </t>
  </si>
  <si>
    <t>Autres lavage (XPF)</t>
  </si>
  <si>
    <t>Autres lavage, lubrifiant (XPF)</t>
  </si>
  <si>
    <t>Diesel</t>
  </si>
  <si>
    <t>Réparation</t>
  </si>
  <si>
    <t>Changement batterie</t>
  </si>
  <si>
    <t>Révision</t>
  </si>
  <si>
    <t>Vidange moteur</t>
  </si>
  <si>
    <t>Compresseur clim</t>
  </si>
  <si>
    <t>Entretien</t>
  </si>
  <si>
    <t>2 pneus</t>
  </si>
  <si>
    <t>Distrib / revision / vase expan</t>
  </si>
  <si>
    <t>C3 469025NC</t>
  </si>
  <si>
    <t>SANDERO 392594NC</t>
  </si>
  <si>
    <t>DUSTER 437979NC</t>
  </si>
  <si>
    <t>DUSTER 437980NC</t>
  </si>
  <si>
    <t>KIA 415595NC</t>
  </si>
  <si>
    <t>Immat</t>
  </si>
  <si>
    <t>Étiquettes de lignes</t>
  </si>
  <si>
    <t>Total général</t>
  </si>
  <si>
    <t>Étiquettes de colonnes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</si>
  <si>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</si>
  <si>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</si>
  <si>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</si>
  <si>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</si>
  <si>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</si>
  <si>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</si>
  <si>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</si>
  <si>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</si>
  <si>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</si>
  <si>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Somme de Km total</t>
  </si>
  <si>
    <t>Total Somme de Km total</t>
  </si>
  <si>
    <t>Total Somme de Carburant (XPF)</t>
  </si>
  <si>
    <t>Somme de Carburant (XPF)</t>
  </si>
  <si>
    <t>795</t>
  </si>
  <si>
    <t>1475</t>
  </si>
  <si>
    <t>1785</t>
  </si>
  <si>
    <t>195</t>
  </si>
  <si>
    <t>3485</t>
  </si>
  <si>
    <t>1670</t>
  </si>
  <si>
    <t>730</t>
  </si>
  <si>
    <t>2090</t>
  </si>
  <si>
    <t>2590</t>
  </si>
  <si>
    <t>1706</t>
  </si>
  <si>
    <t>2085</t>
  </si>
  <si>
    <t>1300</t>
  </si>
  <si>
    <t>2150</t>
  </si>
  <si>
    <t>1540</t>
  </si>
  <si>
    <t>2190</t>
  </si>
  <si>
    <t>1160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</si>
</sst>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#,##0&quot; XPF&quot;"/>
    <numFmt numFmtId="165" formatCode="#,##0\ [$XPF]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quotePrefix="1" applyNumberFormat="1" applyAlignment="1">
      <alignment horizontal="center"/>
    </xf>
    <xf numFmtId="16" fontId="0" fillId="0" borderId="0" xfId="0" applyNumberFormat="1"/>
    <xf numFmtId="165" fontId="0" fillId="0" borderId="0" xfId="0" applyNumberFormat="1"/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2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solid">
          <fgColor rgb="FFFFF3B0"/>
          <bgColor rgb="FFFFF3B0"/>
        </patternFill>
      </fill>
    </dxf>
    <dxf>
      <fill>
        <patternFill patternType="solid">
          <fgColor rgb="FFFFB3B3"/>
          <bgColor rgb="FFFFB3B3"/>
        </patternFill>
      </fill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165" formatCode="#,##0\ [$XPF]"/>
    </dxf>
    <dxf>
      <numFmt numFmtId="21" formatCode="dd\-mmm"/>
    </dxf>
  </dxfs>
  <tableStyles count="1" defaultTableStyle="TableStyleMedium9" defaultPivotStyle="PivotStyleLight16">
    <tableStyle name="Invisible" pivot="0" table="0" count="0" xr9:uid="{870A28C2-6606-4E80-892B-D1A88116662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11/relationships/timelineCache" Target="timelineCaches/timelineCache1.xml"/><Relationship Id="rId1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10" Type="http://schemas.openxmlformats.org/officeDocument/2006/relationships/pivotCacheDefinition" Target="pivotCache/pivotCacheDefinition2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400050</xdr:colOff>
      <xdr:row>17</xdr:row>
      <xdr:rowOff>180975</xdr:rowOff>
    </xdr:from>
    <xdr:to>
      <xdr:col>8</xdr:col>
      <xdr:colOff>838200</xdr:colOff>
      <xdr:row>25</xdr:row>
      <xdr:rowOff>28575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Jour / Mois">
              <a:extLst>
                <a:ext uri="{FF2B5EF4-FFF2-40B4-BE49-F238E27FC236}">
                  <a16:creationId xmlns:a16="http://schemas.microsoft.com/office/drawing/2014/main" id="{5694E459-F08E-3FEC-2C4B-56C990C7F7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Jour / 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82100" y="3419475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2013 ou version ultérieure. Ne pas déplacer ou redimensionner.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571500</xdr:colOff>
      <xdr:row>12</xdr:row>
      <xdr:rowOff>19050</xdr:rowOff>
    </xdr:from>
    <xdr:to>
      <xdr:col>5</xdr:col>
      <xdr:colOff>733425</xdr:colOff>
      <xdr:row>25</xdr:row>
      <xdr:rowOff>66675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Boutique (XPF)">
              <a:extLst>
                <a:ext uri="{FF2B5EF4-FFF2-40B4-BE49-F238E27FC236}">
                  <a16:creationId xmlns:a16="http://schemas.microsoft.com/office/drawing/2014/main" id="{BBF1A95D-CA48-7BB7-5884-C4269C01390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outique (XPF)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457950" y="23050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949.738122222225" backgroundQuery="1" createdVersion="8" refreshedVersion="8" minRefreshableVersion="3" recordCount="0" supportSubquery="1" supportAdvancedDrill="1" xr:uid="{662CC8A0-CF09-4B30-9A71-6B6BC1550AB1}">
  <cacheSource type="external" connectionId="7"/>
  <cacheFields count="5">
    <cacheField name="[Measures].[Somme de Km total]" caption="Somme de Km total" numFmtId="0" hierarchy="14" level="32767"/>
    <cacheField name="[Measures].[Somme de Carburant (XPF)]" caption="Somme de Carburant (XPF)" numFmtId="0" hierarchy="15" level="32767"/>
    <cacheField name="[Base].[Immat].[Immat]" caption="Immat" numFmtId="0" level="1">
      <sharedItems count="5">
        <s v="392594NC"/>
        <s v="415595NC"/>
        <s v="437979NC"/>
        <s v="437980NC"/>
        <s v="469025NC"/>
      </sharedItems>
    </cacheField>
    <cacheField name="[Base].[Jour / Mois (mois)].[Jour / Mois (mois)]" caption="Jour / Mois (mois)" numFmtId="0" hierarchy="10" level="1">
      <sharedItems count="9">
        <s v="janv"/>
        <s v="févr"/>
        <s v="mars"/>
        <s v="avr"/>
        <s v="mai"/>
        <s v="juin"/>
        <s v="juil"/>
        <s v="août"/>
        <s v="sept"/>
      </sharedItems>
    </cacheField>
    <cacheField name="[Base].[Boutique (XPF)].[Boutique (XPF)]" caption="Boutique (XPF)" numFmtId="0" hierarchy="4" level="1">
      <sharedItems containsSemiMixedTypes="0" containsNonDate="0" containsString="0"/>
    </cacheField>
  </cacheFields>
  <cacheHierarchies count="16">
    <cacheHierarchy uniqueName="[Base].[Immat]" caption="Immat" attribute="1" defaultMemberUniqueName="[Base].[Immat].[All]" allUniqueName="[Base].[Immat].[All]" dimensionUniqueName="[Base]" displayFolder="" count="2" memberValueDatatype="130" unbalanced="0">
      <fieldsUsage count="2">
        <fieldUsage x="-1"/>
        <fieldUsage x="2"/>
      </fieldsUsage>
    </cacheHierarchy>
    <cacheHierarchy uniqueName="[Base].[Jour / Mois]" caption="Jour / Mois" attribute="1" time="1" defaultMemberUniqueName="[Base].[Jour / Mois].[All]" allUniqueName="[Base].[Jour / Mois].[All]" dimensionUniqueName="[Base]" displayFolder="" count="2" memberValueDatatype="7" unbalanced="0"/>
    <cacheHierarchy uniqueName="[Base].[Km total]" caption="Km total" attribute="1" defaultMemberUniqueName="[Base].[Km total].[All]" allUniqueName="[Base].[Km total].[All]" dimensionUniqueName="[Base]" displayFolder="" count="0" memberValueDatatype="20" unbalanced="0"/>
    <cacheHierarchy uniqueName="[Base].[Carburant (XPF)]" caption="Carburant (XPF)" attribute="1" defaultMemberUniqueName="[Base].[Carburant (XPF)].[All]" allUniqueName="[Base].[Carburant (XPF)].[All]" dimensionUniqueName="[Base]" displayFolder="" count="0" memberValueDatatype="20" unbalanced="0"/>
    <cacheHierarchy uniqueName="[Base].[Boutique (XPF)]" caption="Boutique (XPF)" attribute="1" defaultMemberUniqueName="[Base].[Boutique (XPF)].[All]" allUniqueName="[Base].[Boutique (XPF)].[All]" dimensionUniqueName="[Base]" displayFolder="" count="2" memberValueDatatype="130" unbalanced="0">
      <fieldsUsage count="2">
        <fieldUsage x="-1"/>
        <fieldUsage x="4"/>
      </fieldsUsage>
    </cacheHierarchy>
    <cacheHierarchy uniqueName="[Base].[Autres (XPF)]" caption="Autres (XPF)" attribute="1" defaultMemberUniqueName="[Base].[Autres (XPF)].[All]" allUniqueName="[Base].[Autres (XPF)].[All]" dimensionUniqueName="[Base]" displayFolder="" count="0" memberValueDatatype="20" unbalanced="0"/>
    <cacheHierarchy uniqueName="[Base].[Coût total (XPF)]" caption="Coût total (XPF)" attribute="1" defaultMemberUniqueName="[Base].[Coût total (XPF)].[All]" allUniqueName="[Base].[Coût total (XPF)].[All]" dimensionUniqueName="[Base]" displayFolder="" count="0" memberValueDatatype="20" unbalanced="0"/>
    <cacheHierarchy uniqueName="[Base].[Commentaire]" caption="Commentaire" attribute="1" defaultMemberUniqueName="[Base].[Commentaire].[All]" allUniqueName="[Base].[Commentaire].[All]" dimensionUniqueName="[Base]" displayFolder="" count="0" memberValueDatatype="130" unbalanced="0"/>
    <cacheHierarchy uniqueName="[Base].[Autres lavage, lubrifiant (XPF)]" caption="Autres lavage, lubrifiant (XPF)" attribute="1" defaultMemberUniqueName="[Base].[Autres lavage, lubrifiant (XPF)].[All]" allUniqueName="[Base].[Autres lavage, lubrifiant (XPF)].[All]" dimensionUniqueName="[Base]" displayFolder="" count="0" memberValueDatatype="20" unbalanced="0"/>
    <cacheHierarchy uniqueName="[Base].[Autres lavage (XPF)]" caption="Autres lavage (XPF)" attribute="1" defaultMemberUniqueName="[Base].[Autres lavage (XPF)].[All]" allUniqueName="[Base].[Autres lavage (XPF)].[All]" dimensionUniqueName="[Base]" displayFolder="" count="0" memberValueDatatype="20" unbalanced="0"/>
    <cacheHierarchy uniqueName="[Base].[Jour / Mois (mois)]" caption="Jour / Mois (mois)" attribute="1" defaultMemberUniqueName="[Base].[Jour / Mois (mois)].[All]" allUniqueName="[Base].[Jour / Mois (mois)].[All]" dimensionUniqueName="[Base]" displayFolder="" count="2" memberValueDatatype="130" unbalanced="0">
      <fieldsUsage count="2">
        <fieldUsage x="-1"/>
        <fieldUsage x="3"/>
      </fieldsUsage>
    </cacheHierarchy>
    <cacheHierarchy uniqueName="[Base].[Jour / Mois (index des mois)]" caption="Jour / Mois (index des mois)" attribute="1" defaultMemberUniqueName="[Base].[Jour / Mois (index des mois)].[All]" allUniqueName="[Base].[Jour / Mois (index des mois)].[All]" dimensionUniqueName="[Base]" displayFolder="" count="0" memberValueDatatype="20" unbalanced="0" hidden="1"/>
    <cacheHierarchy uniqueName="[Measures].[__XL_Count Base]" caption="__XL_Count Base" measure="1" displayFolder="" measureGroup="Base" count="0" hidden="1"/>
    <cacheHierarchy uniqueName="[Measures].[__No measures defined]" caption="__No measures defined" measure="1" displayFolder="" count="0" hidden="1"/>
    <cacheHierarchy uniqueName="[Measures].[Somme de Km total]" caption="Somme de Km total" measure="1" displayFolder="" measureGroup="Base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rburant (XPF)]" caption="Somme de Carburant (XPF)" measure="1" displayFolder="" measureGroup="Bas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dimensions count="2">
    <dimension name="Base" uniqueName="[Base]" caption="Base"/>
    <dimension measure="1" name="Measures" uniqueName="[Measures]" caption="Measures"/>
  </dimensions>
  <measureGroups count="1">
    <measureGroup name="Base" caption="Base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949.738116898145" backgroundQuery="1" createdVersion="3" refreshedVersion="8" minRefreshableVersion="3" recordCount="0" supportSubquery="1" supportAdvancedDrill="1" xr:uid="{6D51B376-BF82-418D-8066-D38C9CF7C205}">
  <cacheSource type="external" connectionId="7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6">
    <cacheHierarchy uniqueName="[Base].[Immat]" caption="Immat" attribute="1" defaultMemberUniqueName="[Base].[Immat].[All]" allUniqueName="[Base].[Immat].[All]" dimensionUniqueName="[Base]" displayFolder="" count="0" memberValueDatatype="130" unbalanced="0"/>
    <cacheHierarchy uniqueName="[Base].[Jour / Mois]" caption="Jour / Mois" attribute="1" time="1" defaultMemberUniqueName="[Base].[Jour / Mois].[All]" allUniqueName="[Base].[Jour / Mois].[All]" dimensionUniqueName="[Base]" displayFolder="" count="0" memberValueDatatype="7" unbalanced="0"/>
    <cacheHierarchy uniqueName="[Base].[Km total]" caption="Km total" attribute="1" defaultMemberUniqueName="[Base].[Km total].[All]" allUniqueName="[Base].[Km total].[All]" dimensionUniqueName="[Base]" displayFolder="" count="0" memberValueDatatype="20" unbalanced="0"/>
    <cacheHierarchy uniqueName="[Base].[Carburant (XPF)]" caption="Carburant (XPF)" attribute="1" defaultMemberUniqueName="[Base].[Carburant (XPF)].[All]" allUniqueName="[Base].[Carburant (XPF)].[All]" dimensionUniqueName="[Base]" displayFolder="" count="0" memberValueDatatype="20" unbalanced="0"/>
    <cacheHierarchy uniqueName="[Base].[Boutique (XPF)]" caption="Boutique (XPF)" attribute="1" defaultMemberUniqueName="[Base].[Boutique (XPF)].[All]" allUniqueName="[Base].[Boutique (XPF)].[All]" dimensionUniqueName="[Base]" displayFolder="" count="2" memberValueDatatype="130" unbalanced="0"/>
    <cacheHierarchy uniqueName="[Base].[Autres (XPF)]" caption="Autres (XPF)" attribute="1" defaultMemberUniqueName="[Base].[Autres (XPF)].[All]" allUniqueName="[Base].[Autres (XPF)].[All]" dimensionUniqueName="[Base]" displayFolder="" count="0" memberValueDatatype="20" unbalanced="0"/>
    <cacheHierarchy uniqueName="[Base].[Coût total (XPF)]" caption="Coût total (XPF)" attribute="1" defaultMemberUniqueName="[Base].[Coût total (XPF)].[All]" allUniqueName="[Base].[Coût total (XPF)].[All]" dimensionUniqueName="[Base]" displayFolder="" count="0" memberValueDatatype="20" unbalanced="0"/>
    <cacheHierarchy uniqueName="[Base].[Commentaire]" caption="Commentaire" attribute="1" defaultMemberUniqueName="[Base].[Commentaire].[All]" allUniqueName="[Base].[Commentaire].[All]" dimensionUniqueName="[Base]" displayFolder="" count="0" memberValueDatatype="130" unbalanced="0"/>
    <cacheHierarchy uniqueName="[Base].[Autres lavage, lubrifiant (XPF)]" caption="Autres lavage, lubrifiant (XPF)" attribute="1" defaultMemberUniqueName="[Base].[Autres lavage, lubrifiant (XPF)].[All]" allUniqueName="[Base].[Autres lavage, lubrifiant (XPF)].[All]" dimensionUniqueName="[Base]" displayFolder="" count="0" memberValueDatatype="20" unbalanced="0"/>
    <cacheHierarchy uniqueName="[Base].[Autres lavage (XPF)]" caption="Autres lavage (XPF)" attribute="1" defaultMemberUniqueName="[Base].[Autres lavage (XPF)].[All]" allUniqueName="[Base].[Autres lavage (XPF)].[All]" dimensionUniqueName="[Base]" displayFolder="" count="0" memberValueDatatype="20" unbalanced="0"/>
    <cacheHierarchy uniqueName="[Base].[Jour / Mois (mois)]" caption="Jour / Mois (mois)" attribute="1" defaultMemberUniqueName="[Base].[Jour / Mois (mois)].[All]" allUniqueName="[Base].[Jour / Mois (mois)].[All]" dimensionUniqueName="[Base]" displayFolder="" count="0" memberValueDatatype="130" unbalanced="0"/>
    <cacheHierarchy uniqueName="[Base].[Jour / Mois (index des mois)]" caption="Jour / Mois (index des mois)" attribute="1" defaultMemberUniqueName="[Base].[Jour / Mois (index des mois)].[All]" allUniqueName="[Base].[Jour / Mois (index des mois)].[All]" dimensionUniqueName="[Base]" displayFolder="" count="0" memberValueDatatype="20" unbalanced="0" hidden="1"/>
    <cacheHierarchy uniqueName="[Measures].[__XL_Count Base]" caption="__XL_Count Base" measure="1" displayFolder="" measureGroup="Base" count="0" hidden="1"/>
    <cacheHierarchy uniqueName="[Measures].[__No measures defined]" caption="__No measures defined" measure="1" displayFolder="" count="0" hidden="1"/>
    <cacheHierarchy uniqueName="[Measures].[Somme de Km total]" caption="Somme de Km total" measure="1" displayFolder="" measureGroup="Bas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rburant (XPF)]" caption="Somme de Carburant (XPF)" measure="1" displayFolder="" measureGroup="Bas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363902261"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DjiDji" refreshedDate="45949.738118055553" backgroundQuery="1" createdVersion="3" refreshedVersion="8" minRefreshableVersion="3" recordCount="0" supportSubquery="1" supportAdvancedDrill="1" xr:uid="{E9A46573-21AF-45E0-9604-4748732FEF32}">
  <cacheSource type="external" connectionId="7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6">
    <cacheHierarchy uniqueName="[Base].[Immat]" caption="Immat" attribute="1" defaultMemberUniqueName="[Base].[Immat].[All]" allUniqueName="[Base].[Immat].[All]" dimensionUniqueName="[Base]" displayFolder="" count="0" memberValueDatatype="130" unbalanced="0"/>
    <cacheHierarchy uniqueName="[Base].[Jour / Mois]" caption="Jour / Mois" attribute="1" time="1" defaultMemberUniqueName="[Base].[Jour / Mois].[All]" allUniqueName="[Base].[Jour / Mois].[All]" dimensionUniqueName="[Base]" displayFolder="" count="2" memberValueDatatype="7" unbalanced="0"/>
    <cacheHierarchy uniqueName="[Base].[Km total]" caption="Km total" attribute="1" defaultMemberUniqueName="[Base].[Km total].[All]" allUniqueName="[Base].[Km total].[All]" dimensionUniqueName="[Base]" displayFolder="" count="0" memberValueDatatype="20" unbalanced="0"/>
    <cacheHierarchy uniqueName="[Base].[Carburant (XPF)]" caption="Carburant (XPF)" attribute="1" defaultMemberUniqueName="[Base].[Carburant (XPF)].[All]" allUniqueName="[Base].[Carburant (XPF)].[All]" dimensionUniqueName="[Base]" displayFolder="" count="0" memberValueDatatype="20" unbalanced="0"/>
    <cacheHierarchy uniqueName="[Base].[Boutique (XPF)]" caption="Boutique (XPF)" attribute="1" defaultMemberUniqueName="[Base].[Boutique (XPF)].[All]" allUniqueName="[Base].[Boutique (XPF)].[All]" dimensionUniqueName="[Base]" displayFolder="" count="0" memberValueDatatype="130" unbalanced="0"/>
    <cacheHierarchy uniqueName="[Base].[Autres (XPF)]" caption="Autres (XPF)" attribute="1" defaultMemberUniqueName="[Base].[Autres (XPF)].[All]" allUniqueName="[Base].[Autres (XPF)].[All]" dimensionUniqueName="[Base]" displayFolder="" count="0" memberValueDatatype="20" unbalanced="0"/>
    <cacheHierarchy uniqueName="[Base].[Coût total (XPF)]" caption="Coût total (XPF)" attribute="1" defaultMemberUniqueName="[Base].[Coût total (XPF)].[All]" allUniqueName="[Base].[Coût total (XPF)].[All]" dimensionUniqueName="[Base]" displayFolder="" count="0" memberValueDatatype="20" unbalanced="0"/>
    <cacheHierarchy uniqueName="[Base].[Commentaire]" caption="Commentaire" attribute="1" defaultMemberUniqueName="[Base].[Commentaire].[All]" allUniqueName="[Base].[Commentaire].[All]" dimensionUniqueName="[Base]" displayFolder="" count="0" memberValueDatatype="130" unbalanced="0"/>
    <cacheHierarchy uniqueName="[Base].[Autres lavage, lubrifiant (XPF)]" caption="Autres lavage, lubrifiant (XPF)" attribute="1" defaultMemberUniqueName="[Base].[Autres lavage, lubrifiant (XPF)].[All]" allUniqueName="[Base].[Autres lavage, lubrifiant (XPF)].[All]" dimensionUniqueName="[Base]" displayFolder="" count="0" memberValueDatatype="20" unbalanced="0"/>
    <cacheHierarchy uniqueName="[Base].[Autres lavage (XPF)]" caption="Autres lavage (XPF)" attribute="1" defaultMemberUniqueName="[Base].[Autres lavage (XPF)].[All]" allUniqueName="[Base].[Autres lavage (XPF)].[All]" dimensionUniqueName="[Base]" displayFolder="" count="0" memberValueDatatype="20" unbalanced="0"/>
    <cacheHierarchy uniqueName="[Base].[Jour / Mois (mois)]" caption="Jour / Mois (mois)" attribute="1" defaultMemberUniqueName="[Base].[Jour / Mois (mois)].[All]" allUniqueName="[Base].[Jour / Mois (mois)].[All]" dimensionUniqueName="[Base]" displayFolder="" count="0" memberValueDatatype="130" unbalanced="0"/>
    <cacheHierarchy uniqueName="[Base].[Jour / Mois (index des mois)]" caption="Jour / Mois (index des mois)" attribute="1" defaultMemberUniqueName="[Base].[Jour / Mois (index des mois)].[All]" allUniqueName="[Base].[Jour / Mois (index des mois)].[All]" dimensionUniqueName="[Base]" displayFolder="" count="0" memberValueDatatype="20" unbalanced="0" hidden="1"/>
    <cacheHierarchy uniqueName="[Measures].[__XL_Count Base]" caption="__XL_Count Base" measure="1" displayFolder="" measureGroup="Base" count="0" hidden="1"/>
    <cacheHierarchy uniqueName="[Measures].[__No measures defined]" caption="__No measures defined" measure="1" displayFolder="" count="0" hidden="1"/>
    <cacheHierarchy uniqueName="[Measures].[Somme de Km total]" caption="Somme de Km total" measure="1" displayFolder="" measureGroup="Base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rburant (XPF)]" caption="Somme de Carburant (XPF)" measure="1" displayFolder="" measureGroup="Bas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2013668040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A197D0-D0CB-4552-B6BE-D3AC99A19892}" name="Tableau croisé dynamique2" cacheId="160" applyNumberFormats="0" applyBorderFormats="0" applyFontFormats="0" applyPatternFormats="0" applyAlignmentFormats="0" applyWidthHeightFormats="1" dataCaption="Valeurs" updatedVersion="8" minRefreshableVersion="5" useAutoFormatting="1" itemPrintTitles="1" createdVersion="8" indent="0" outline="1" outlineData="1" multipleFieldFilters="0">
  <location ref="A3:U11" firstHeaderRow="1" firstDataRow="3" firstDataCol="1"/>
  <pivotFields count="5">
    <pivotField dataField="1" subtotalTop="0" showAll="0" defaultSubtotal="0"/>
    <pivotField dataField="1" subtotalTop="0" showAll="0" defaultSubtotal="0"/>
    <pivotField axis="axisRow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axis="axisCol" allDrilled="1" subtotalTop="0" showAll="0" dataSourceSort="1" defaultSubtotal="0" defaultAttributeDrillState="1">
      <items count="9">
        <item x="0"/>
        <item x="1"/>
        <item x="2"/>
        <item x="3"/>
        <item x="4"/>
        <item x="5"/>
        <item x="6"/>
        <item x="7"/>
        <item x="8"/>
      </items>
    </pivotField>
    <pivotField allDrilled="1" subtotalTop="0" showAll="0" dataSourceSort="1" defaultSubtotal="0" defaultAttributeDrillState="1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3"/>
    <field x="-2"/>
  </colFields>
  <colItems count="20">
    <i>
      <x/>
      <x/>
    </i>
    <i r="1" i="1">
      <x v="1"/>
    </i>
    <i>
      <x v="1"/>
      <x/>
    </i>
    <i r="1" i="1">
      <x v="1"/>
    </i>
    <i>
      <x v="2"/>
      <x/>
    </i>
    <i r="1" i="1">
      <x v="1"/>
    </i>
    <i>
      <x v="3"/>
      <x/>
    </i>
    <i r="1" i="1">
      <x v="1"/>
    </i>
    <i>
      <x v="4"/>
      <x/>
    </i>
    <i r="1" i="1">
      <x v="1"/>
    </i>
    <i>
      <x v="5"/>
      <x/>
    </i>
    <i r="1" i="1">
      <x v="1"/>
    </i>
    <i>
      <x v="6"/>
      <x/>
    </i>
    <i r="1" i="1">
      <x v="1"/>
    </i>
    <i>
      <x v="7"/>
      <x/>
    </i>
    <i r="1" i="1">
      <x v="1"/>
    </i>
    <i>
      <x v="8"/>
      <x/>
    </i>
    <i r="1" i="1">
      <x v="1"/>
    </i>
    <i t="grand">
      <x/>
    </i>
    <i t="grand" i="1">
      <x/>
    </i>
  </colItems>
  <dataFields count="2">
    <dataField name="Somme de Km total" fld="0" baseField="0" baseItem="0"/>
    <dataField name="Somme de Carburant (XPF)" fld="1" baseField="0" baseItem="0"/>
  </dataFields>
  <pivotHierarchies count="16">
    <pivotHierarchy multipleItemSelectionAllowed="1" dragToData="1"/>
    <pivotHierarchy dragToData="1"/>
    <pivotHierarchy dragToData="1"/>
    <pivotHierarchy dragToData="1"/>
    <pivotHierarchy multipleItemSelectionAllowed="1" dragToData="1">
      <members count="15" level="1">
        <member name="[Base].[Boutique (XPF)].&amp;[1160]"/>
        <member name="[Base].[Boutique (XPF)].&amp;[1300]"/>
        <member name="[Base].[Boutique (XPF)].&amp;[1475]"/>
        <member name="[Base].[Boutique (XPF)].&amp;[1540]"/>
        <member name="[Base].[Boutique (XPF)].&amp;[1670]"/>
        <member name="[Base].[Boutique (XPF)].&amp;[1706]"/>
        <member name="[Base].[Boutique (XPF)].&amp;[1785]"/>
        <member name="[Base].[Boutique (XPF)].&amp;[195]"/>
        <member name="[Base].[Boutique (XPF)].&amp;[2085]"/>
        <member name="[Base].[Boutique (XPF)].&amp;[2090]"/>
        <member name="[Base].[Boutique (XPF)].&amp;[2150]"/>
        <member name="[Base].[Boutique (XPF)].&amp;[2590]"/>
        <member name="[Base].[Boutique (XPF)].&amp;[3485]"/>
        <member name="[Base].[Boutique (XPF)].&amp;[730]"/>
        <member name="[Base].[Boutique (XPF)].&amp;[795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2">
    <colHierarchyUsage hierarchyUsage="10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flotte-suivi-journalier-xpf-perso-v3-1.xlsx!Base">
        <x15:activeTabTopLevelEntity name="[Bas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1" xr16:uid="{80444800-B4CA-41B6-AE1B-A425B6350F11}" autoFormatId="16" applyNumberFormats="0" applyBorderFormats="0" applyFontFormats="0" applyPatternFormats="0" applyAlignmentFormats="0" applyWidthHeightFormats="0">
  <queryTableRefresh nextId="11">
    <queryTableFields count="10">
      <queryTableField id="1" name="Immat" tableColumnId="1"/>
      <queryTableField id="2" name="Jour / Mois" tableColumnId="2"/>
      <queryTableField id="3" name="Km total" tableColumnId="3"/>
      <queryTableField id="4" name="Carburant (XPF)" tableColumnId="4"/>
      <queryTableField id="5" name="Boutique (XPF)" tableColumnId="5"/>
      <queryTableField id="6" name="Autres (XPF)" tableColumnId="6"/>
      <queryTableField id="7" name="Coût total (XPF)" tableColumnId="7"/>
      <queryTableField id="8" name="Commentaire" tableColumnId="8"/>
      <queryTableField id="9" name="Autres lavage, lubrifiant (XPF)" tableColumnId="9"/>
      <queryTableField id="10" name="Autres lavage (XPF)" tableColumnId="10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outique__XPF" xr10:uid="{601EE9E2-C02A-4C94-8DB8-B2736EAEC17D}" sourceName="[Base].[Boutique (XPF)]">
  <pivotTables>
    <pivotTable tabId="14" name="Tableau croisé dynamique2"/>
  </pivotTables>
  <data>
    <olap pivotCacheId="1363902261">
      <levels count="2">
        <level uniqueName="[Base].[Boutique (XPF)].[(All)]" sourceCaption="(All)" count="0"/>
        <level uniqueName="[Base].[Boutique (XPF)].[Boutique (XPF)]" sourceCaption="Boutique (XPF)" count="16">
          <ranges>
            <range startItem="0">
              <i n="[Base].[Boutique (XPF)].&amp;[1300]" c="1300"/>
              <i n="[Base].[Boutique (XPF)].&amp;[1475]" c="1475"/>
              <i n="[Base].[Boutique (XPF)].&amp;[1540]" c="1540"/>
              <i n="[Base].[Boutique (XPF)].&amp;[1670]" c="1670"/>
              <i n="[Base].[Boutique (XPF)].&amp;[1706]" c="1706"/>
              <i n="[Base].[Boutique (XPF)].&amp;[1785]" c="1785"/>
              <i n="[Base].[Boutique (XPF)].&amp;[195]" c="195"/>
              <i n="[Base].[Boutique (XPF)].&amp;[2085]" c="2085"/>
              <i n="[Base].[Boutique (XPF)].&amp;[2090]" c="2090"/>
              <i n="[Base].[Boutique (XPF)].&amp;[2150]" c="2150"/>
              <i n="[Base].[Boutique (XPF)].&amp;[2590]" c="2590"/>
              <i n="[Base].[Boutique (XPF)].&amp;[3485]" c="3485"/>
              <i n="[Base].[Boutique (XPF)].&amp;[730]" c="730"/>
              <i n="[Base].[Boutique (XPF)].&amp;[795]" c="795"/>
              <i n="[Base].[Boutique (XPF)].&amp;[1160]" c="1160" nd="1"/>
              <i n="[Base].[Boutique (XPF)].&amp;[2190]" c="2190" nd="1"/>
            </range>
          </ranges>
        </level>
      </levels>
      <selections count="15">
        <selection n="[Base].[Boutique (XPF)].&amp;[1160]"/>
        <selection n="[Base].[Boutique (XPF)].&amp;[1300]"/>
        <selection n="[Base].[Boutique (XPF)].&amp;[1475]"/>
        <selection n="[Base].[Boutique (XPF)].&amp;[1540]"/>
        <selection n="[Base].[Boutique (XPF)].&amp;[1670]"/>
        <selection n="[Base].[Boutique (XPF)].&amp;[1706]"/>
        <selection n="[Base].[Boutique (XPF)].&amp;[1785]"/>
        <selection n="[Base].[Boutique (XPF)].&amp;[195]"/>
        <selection n="[Base].[Boutique (XPF)].&amp;[2085]"/>
        <selection n="[Base].[Boutique (XPF)].&amp;[2090]"/>
        <selection n="[Base].[Boutique (XPF)].&amp;[2150]"/>
        <selection n="[Base].[Boutique (XPF)].&amp;[2590]"/>
        <selection n="[Base].[Boutique (XPF)].&amp;[3485]"/>
        <selection n="[Base].[Boutique (XPF)].&amp;[730]"/>
        <selection n="[Base].[Boutique (XPF)].&amp;[795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outique (XPF)" xr10:uid="{31D99BDB-4A93-4863-9FDC-DBEE34DE1ED5}" cache="Segment_Boutique__XPF" caption="Boutique (XPF)" level="1" rowHeight="241300"/>
</slicers>
</file>

<file path=xl/tables/_rels/table1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Hist_469025NC" displayName="Hist_469025NC" ref="A14:F15">
  <autoFilter ref="A14:F15" xr:uid="{00000000-0009-0000-0100-000001000000}"/>
  <tableColumns count="6">
    <tableColumn id="1" xr3:uid="{00000000-0010-0000-0000-000001000000}" name="Date"/>
    <tableColumn id="2" xr3:uid="{00000000-0010-0000-0000-000002000000}" name="Type d'intervention"/>
    <tableColumn id="3" xr3:uid="{00000000-0010-0000-0000-000003000000}" name="Description"/>
    <tableColumn id="4" xr3:uid="{00000000-0010-0000-0000-000004000000}" name="Kilométrage"/>
    <tableColumn id="5" xr3:uid="{00000000-0010-0000-0000-000005000000}" name="Montant (XPF)"/>
    <tableColumn id="6" xr3:uid="{00000000-0010-0000-0000-000006000000}" name="Commentair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SynMens_469025NC" displayName="SynMens_469025NC" ref="A24:F37">
  <autoFilter ref="A24:F37" xr:uid="{00000000-0009-0000-0100-000003000000}"/>
  <tableColumns count="6">
    <tableColumn id="1" xr3:uid="{00000000-0010-0000-0200-000001000000}" name="Jour / Mois"/>
    <tableColumn id="2" xr3:uid="{619B621F-7249-499F-AB7D-235384A23DB0}" name="Km total" dataDxfId="28"/>
    <tableColumn id="3" xr3:uid="{00000000-0010-0000-0200-000003000000}" name="Carburant (XPF)" dataDxfId="27"/>
    <tableColumn id="4" xr3:uid="{00000000-0010-0000-0200-000004000000}" name="Boutique (XPF)" dataDxfId="26"/>
    <tableColumn id="5" xr3:uid="{00000000-0010-0000-0200-000005000000}" name="Autres lavage (XPF)" dataDxfId="25"/>
    <tableColumn id="6" xr3:uid="{00000000-0010-0000-0200-000006000000}" name="Coût total (XPF)" dataDxfId="2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Hist_392594NC" displayName="Hist_392594NC" ref="A14:F21">
  <autoFilter ref="A14:F21" xr:uid="{00000000-0009-0000-0100-000004000000}"/>
  <tableColumns count="6">
    <tableColumn id="1" xr3:uid="{00000000-0010-0000-0300-000001000000}" name="Date"/>
    <tableColumn id="2" xr3:uid="{00000000-0010-0000-0300-000002000000}" name="Type d'intervention"/>
    <tableColumn id="3" xr3:uid="{00000000-0010-0000-0300-000003000000}" name="Description"/>
    <tableColumn id="4" xr3:uid="{00000000-0010-0000-0300-000004000000}" name="Kilométrage"/>
    <tableColumn id="5" xr3:uid="{00000000-0010-0000-0300-000005000000}" name="Montant (XPF)"/>
    <tableColumn id="6" xr3:uid="{00000000-0010-0000-0300-000006000000}" name="Commentaire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SynMens_392594NC" displayName="SynMens_392594NC" ref="A24:G46">
  <autoFilter ref="A24:G46" xr:uid="{00000000-0009-0000-0100-000006000000}"/>
  <tableColumns count="7">
    <tableColumn id="1" xr3:uid="{00000000-0010-0000-0500-000001000000}" name="Jour / Mois"/>
    <tableColumn id="2" xr3:uid="{FCA311BF-3E9A-490A-92DC-3CE52D9D090D}" name="Km total"/>
    <tableColumn id="3" xr3:uid="{00000000-0010-0000-0500-000003000000}" name="Carburant (XPF)" dataDxfId="23"/>
    <tableColumn id="4" xr3:uid="{00000000-0010-0000-0500-000004000000}" name="Boutique (XPF)" dataDxfId="22"/>
    <tableColumn id="5" xr3:uid="{00000000-0010-0000-0500-000005000000}" name="Autres (XPF)" dataDxfId="21"/>
    <tableColumn id="6" xr3:uid="{00000000-0010-0000-0500-000006000000}" name="Coût total (XPF)" dataDxfId="20"/>
    <tableColumn id="7" xr3:uid="{27030373-A358-4088-929F-CADE9A8D2032}" name="Commentaire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Hist_437979NC" displayName="Hist_437979NC" ref="A14:F15">
  <autoFilter ref="A14:F15" xr:uid="{00000000-0009-0000-0100-000007000000}"/>
  <tableColumns count="6">
    <tableColumn id="1" xr3:uid="{00000000-0010-0000-0600-000001000000}" name="Date"/>
    <tableColumn id="2" xr3:uid="{00000000-0010-0000-0600-000002000000}" name="Type d'intervention"/>
    <tableColumn id="3" xr3:uid="{00000000-0010-0000-0600-000003000000}" name="Description"/>
    <tableColumn id="4" xr3:uid="{00000000-0010-0000-0600-000004000000}" name="Kilométrage"/>
    <tableColumn id="5" xr3:uid="{00000000-0010-0000-0600-000005000000}" name="Montant (XPF)"/>
    <tableColumn id="6" xr3:uid="{00000000-0010-0000-0600-000006000000}" name="Commentaire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SynMens_437979NC" displayName="SynMens_437979NC" ref="A24:F36">
  <autoFilter ref="A24:F36" xr:uid="{00000000-0009-0000-0100-000009000000}"/>
  <tableColumns count="6">
    <tableColumn id="1" xr3:uid="{00000000-0010-0000-0800-000001000000}" name="Jour / Mois"/>
    <tableColumn id="2" xr3:uid="{00000000-0010-0000-0800-000002000000}" name="Km total"/>
    <tableColumn id="3" xr3:uid="{00000000-0010-0000-0800-000003000000}" name="Carburant (XPF)" dataDxfId="19"/>
    <tableColumn id="4" xr3:uid="{00000000-0010-0000-0800-000004000000}" name="Boutique (XPF)" dataDxfId="18"/>
    <tableColumn id="5" xr3:uid="{00000000-0010-0000-0800-000005000000}" name="Autres (XPF)" dataDxfId="17"/>
    <tableColumn id="6" xr3:uid="{00000000-0010-0000-0800-000006000000}" name="Coût total (XPF)" dataDxfId="16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Hist_437980NC" displayName="Hist_437980NC" ref="A14:F15">
  <autoFilter ref="A14:F15" xr:uid="{00000000-0009-0000-0100-00000A000000}"/>
  <tableColumns count="6">
    <tableColumn id="1" xr3:uid="{00000000-0010-0000-0900-000001000000}" name="Date"/>
    <tableColumn id="2" xr3:uid="{00000000-0010-0000-0900-000002000000}" name="Type d'intervention"/>
    <tableColumn id="3" xr3:uid="{00000000-0010-0000-0900-000003000000}" name="Description"/>
    <tableColumn id="4" xr3:uid="{00000000-0010-0000-0900-000004000000}" name="Kilométrage"/>
    <tableColumn id="5" xr3:uid="{00000000-0010-0000-0900-000005000000}" name="Montant (XPF)"/>
    <tableColumn id="6" xr3:uid="{00000000-0010-0000-0900-000006000000}" name="Commentair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SynMens_437980NC" displayName="SynMens_437980NC" ref="A24:F37">
  <autoFilter ref="A24:F37" xr:uid="{00000000-0009-0000-0100-00000C000000}"/>
  <tableColumns count="6">
    <tableColumn id="1" xr3:uid="{00000000-0010-0000-0B00-000001000000}" name="Jour / Mois"/>
    <tableColumn id="2" xr3:uid="{00000000-0010-0000-0B00-000002000000}" name="Km total"/>
    <tableColumn id="3" xr3:uid="{00000000-0010-0000-0B00-000003000000}" name="Carburant (XPF)" dataDxfId="15"/>
    <tableColumn id="4" xr3:uid="{00000000-0010-0000-0B00-000004000000}" name="Boutique (XPF)" dataDxfId="14"/>
    <tableColumn id="5" xr3:uid="{00000000-0010-0000-0B00-000005000000}" name="Autres (XPF)" dataDxfId="13"/>
    <tableColumn id="6" xr3:uid="{00000000-0010-0000-0B00-000006000000}" name="Coût total (XPF)" dataDxfId="12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Hist_415595NC" displayName="Hist_415595NC" ref="A14:F15">
  <autoFilter ref="A14:F15" xr:uid="{00000000-0009-0000-0100-00000D000000}"/>
  <tableColumns count="6">
    <tableColumn id="1" xr3:uid="{00000000-0010-0000-0C00-000001000000}" name="Date"/>
    <tableColumn id="2" xr3:uid="{00000000-0010-0000-0C00-000002000000}" name="Type d'intervention"/>
    <tableColumn id="3" xr3:uid="{00000000-0010-0000-0C00-000003000000}" name="Description"/>
    <tableColumn id="4" xr3:uid="{00000000-0010-0000-0C00-000004000000}" name="Kilométrage"/>
    <tableColumn id="5" xr3:uid="{00000000-0010-0000-0C00-000005000000}" name="Montant (XPF)"/>
    <tableColumn id="6" xr3:uid="{00000000-0010-0000-0C00-000006000000}" name="Commentaire"/>
  </tableColumns>
  <tableStyleInfo name="TableStyleMedium9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SynMens_415595NC" displayName="SynMens_415595NC" ref="A24:G45">
  <autoFilter ref="A24:G45" xr:uid="{00000000-0009-0000-0100-00000F000000}"/>
  <tableColumns count="7">
    <tableColumn id="1" xr3:uid="{00000000-0010-0000-0E00-000001000000}" name="Mois"/>
    <tableColumn id="2" xr3:uid="{00000000-0010-0000-0E00-000002000000}" name="Km total"/>
    <tableColumn id="3" xr3:uid="{00000000-0010-0000-0E00-000003000000}" name="Carburant (XPF)" dataDxfId="11"/>
    <tableColumn id="4" xr3:uid="{00000000-0010-0000-0E00-000004000000}" name="Boutique (XPF)" dataDxfId="10"/>
    <tableColumn id="5" xr3:uid="{00000000-0010-0000-0E00-000005000000}" name="Autres lavage, lubrifiant (XPF)" dataDxfId="9"/>
    <tableColumn id="6" xr3:uid="{00000000-0010-0000-0E00-000006000000}" name="Coût total (XPF)" dataDxfId="8"/>
    <tableColumn id="7" xr3:uid="{92311982-81E7-4ADB-887D-471A6B4139BB}" name="Commentaire" dataDxfId="7"/>
  </tableColumns>
  <tableStyleInfo name="TableStyleMedium9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8D50A530-FD5A-4080-BBF7-96E1FD96F7EC}" name="Base" displayName="Base" ref="A1:J82" tableType="queryTable" totalsRowShown="0">
  <autoFilter ref="A1:J82" xr:uid="{8D50A530-FD5A-4080-BBF7-96E1FD96F7EC}"/>
  <tableColumns count="10">
    <tableColumn id="1" xr3:uid="{F7E3C303-A408-4C65-8C09-9C2220678B98}" uniqueName="1" name="Immat" queryTableFieldId="1"/>
    <tableColumn id="2" xr3:uid="{F65B22A8-5C12-4608-BBE1-ABB92F62618C}" uniqueName="2" name="Jour / Mois" queryTableFieldId="2" dataDxfId="4"/>
    <tableColumn id="3" xr3:uid="{6C203CC3-6B51-4B58-98AB-3A441D1DD358}" uniqueName="3" name="Km total" queryTableFieldId="3" dataDxfId="3"/>
    <tableColumn id="4" xr3:uid="{7738720F-8E60-453B-B860-00C647D5B43A}" uniqueName="4" name="Carburant (XPF)" queryTableFieldId="4" dataDxfId="2"/>
    <tableColumn id="5" xr3:uid="{DFA78A7F-6D6C-46A8-94FD-22D29C261603}" uniqueName="5" name="Boutique (XPF)" queryTableFieldId="5" dataDxfId="1"/>
    <tableColumn id="6" xr3:uid="{570D1FEA-A1A9-4556-AEA3-092ED48FDBC0}" uniqueName="6" name="Autres (XPF)" queryTableFieldId="6"/>
    <tableColumn id="7" xr3:uid="{558E833A-BF09-4E5A-830E-D7A76A1F8277}" uniqueName="7" name="Coût total (XPF)" queryTableFieldId="7" dataDxfId="0"/>
    <tableColumn id="8" xr3:uid="{DE0E3C7E-9B43-4C8A-8584-6CF6AFDDAB48}" uniqueName="8" name="Commentaire" queryTableFieldId="8"/>
    <tableColumn id="9" xr3:uid="{12AA51E6-34A8-4E11-99EF-3749344AF4D9}" uniqueName="9" name="Autres lavage, lubrifiant (XPF)" queryTableFieldId="9"/>
    <tableColumn id="10" xr3:uid="{73ED3084-14E8-4D71-B960-A881B29CF8C3}" uniqueName="10" name="Autres lavage (XPF)" queryTableField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_Jour___Mois" xr10:uid="{BC484CF6-1EB2-4E63-8FFE-E9E575B6C652}" sourceName="[Base].[Jour / Mois]">
  <pivotTables>
    <pivotTable tabId="14" name="Tableau croisé dynamique2"/>
  </pivotTables>
  <state minimalRefreshVersion="6" lastRefreshVersion="6" pivotCacheId="2013668040" filterType="unknown">
    <bounds startDate="2025-01-01T00:00:00" endDate="2026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Jour / Mois" xr10:uid="{A2DDD933-427D-4D3D-8773-781F354456EB}" cache="Chronologie_Jour___Mois" caption="Jour / Mois" level="2" selectionLevel="2" scrollPosition="2025-06-30T00:00:00"/>
</timeline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_rels/sheet7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"/>
  <sheetViews>
    <sheetView workbookViewId="0">
      <selection activeCell="R10" sqref="R10"/>
    </sheetView>
  </sheetViews>
  <sheetFormatPr baseColWidth="10" defaultColWidth="9.140625" defaultRowHeight="15" x14ac:dyDescent="0.25"/>
  <cols>
    <col min="1" max="10" width="20" style="2" customWidth="1"/>
    <col min="11" max="11" width="20" style="3" customWidth="1"/>
    <col min="12" max="12" width="20" style="2" customWidth="1"/>
    <col min="13" max="13" width="21" style="2" bestFit="1" customWidth="1"/>
    <col min="14" max="14" width="22.5703125" style="2" bestFit="1" customWidth="1"/>
    <col min="15" max="15" width="20" style="2" customWidth="1"/>
    <col min="16" max="16" width="23.7109375" style="2" bestFit="1" customWidth="1"/>
    <col min="17" max="19" width="20" style="2" customWidth="1"/>
    <col min="20" max="16384" width="9.140625" style="2"/>
  </cols>
  <sheetData>
    <row r="1" spans="1:1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S1" s="2" t="s">
        <v>17</v>
      </c>
    </row>
    <row r="2" spans="1:19" x14ac:dyDescent="0.25">
      <c r="A2" s="2" t="s">
        <v>18</v>
      </c>
      <c r="B2" s="2" t="s">
        <v>19</v>
      </c>
      <c r="C2" s="2">
        <v>2024</v>
      </c>
      <c r="D2" s="2" t="s">
        <v>20</v>
      </c>
      <c r="E2" s="2" t="s">
        <v>21</v>
      </c>
      <c r="F2" s="2" t="s">
        <v>22</v>
      </c>
      <c r="H2" s="2" t="s">
        <v>23</v>
      </c>
      <c r="I2" s="2" t="s">
        <v>24</v>
      </c>
      <c r="K2" s="4" t="s">
        <v>60</v>
      </c>
      <c r="O2" s="2" t="str">
        <f>IF(AND(K2&lt;&gt;"",M2&lt;&gt;""),K2-M2,"")</f>
        <v/>
      </c>
      <c r="P2" s="2">
        <f>IF(K2&lt;&gt;"",CEILING(K2,10000),"")</f>
        <v>10000</v>
      </c>
      <c r="Q2" s="2" t="str">
        <f>IF(AND(N2&lt;&gt;"",N2&gt;=10000),"Révision à faire",IF(AND(N2&lt;&gt;"",N2&gt;=9000),"Révision bientôt",""))</f>
        <v/>
      </c>
      <c r="S2" s="2" t="s">
        <v>74</v>
      </c>
    </row>
    <row r="3" spans="1:19" x14ac:dyDescent="0.25">
      <c r="A3" s="2" t="s">
        <v>25</v>
      </c>
      <c r="B3" s="2" t="s">
        <v>26</v>
      </c>
      <c r="C3" s="2">
        <v>2024</v>
      </c>
      <c r="D3" s="2" t="s">
        <v>20</v>
      </c>
      <c r="E3" s="2" t="s">
        <v>27</v>
      </c>
      <c r="F3" s="2" t="s">
        <v>28</v>
      </c>
      <c r="H3" s="2" t="s">
        <v>23</v>
      </c>
      <c r="I3" s="2" t="s">
        <v>29</v>
      </c>
      <c r="J3" s="2" t="s">
        <v>30</v>
      </c>
      <c r="K3" s="3" t="s">
        <v>31</v>
      </c>
      <c r="L3" s="2">
        <v>116502</v>
      </c>
      <c r="O3" s="2" t="str">
        <f>IF(AND(K3&lt;&gt;"",M3&lt;&gt;""),K3-M3,"")</f>
        <v/>
      </c>
      <c r="P3" s="2">
        <f>IF(L3&lt;&gt;"",CEILING(L3,10000),"")</f>
        <v>120000</v>
      </c>
      <c r="Q3" s="2" t="str">
        <f>IF(AND(N3&lt;&gt;"",N3&gt;=10000),"Révision à faire",IF(AND(N3&lt;&gt;"",N3&gt;=9000),"Révision bientôt",""))</f>
        <v/>
      </c>
      <c r="S3" s="2" t="s">
        <v>75</v>
      </c>
    </row>
    <row r="4" spans="1:19" x14ac:dyDescent="0.25">
      <c r="A4" s="2" t="s">
        <v>32</v>
      </c>
      <c r="B4" s="2" t="s">
        <v>33</v>
      </c>
      <c r="C4" s="2">
        <v>2024</v>
      </c>
      <c r="D4" s="2" t="s">
        <v>20</v>
      </c>
      <c r="E4" s="2" t="s">
        <v>34</v>
      </c>
      <c r="F4" s="2" t="s">
        <v>35</v>
      </c>
      <c r="H4" s="2" t="s">
        <v>23</v>
      </c>
      <c r="I4" s="2" t="s">
        <v>29</v>
      </c>
      <c r="K4" s="3">
        <v>6616</v>
      </c>
      <c r="O4" s="2" t="str">
        <f>IF(AND(K4&lt;&gt;"",M4&lt;&gt;""),K4-M4,"")</f>
        <v/>
      </c>
      <c r="P4" s="2" t="str">
        <f t="shared" ref="P4:P6" si="0">IF(L4&lt;&gt;"",CEILING(L4,10000),"")</f>
        <v/>
      </c>
      <c r="Q4" s="2" t="str">
        <f>IF(AND(N4&lt;&gt;"",N4&gt;=10000),"Révision à faire",IF(AND(N4&lt;&gt;"",N4&gt;=9000),"Révision bientôt",""))</f>
        <v/>
      </c>
      <c r="S4" s="2" t="s">
        <v>76</v>
      </c>
    </row>
    <row r="5" spans="1:19" x14ac:dyDescent="0.25">
      <c r="A5" s="2" t="s">
        <v>36</v>
      </c>
      <c r="B5" s="2" t="s">
        <v>33</v>
      </c>
      <c r="C5" s="2">
        <v>2024</v>
      </c>
      <c r="D5" s="2" t="s">
        <v>20</v>
      </c>
      <c r="E5" s="2" t="s">
        <v>37</v>
      </c>
      <c r="F5" s="2" t="s">
        <v>35</v>
      </c>
      <c r="H5" s="2" t="s">
        <v>23</v>
      </c>
      <c r="I5" s="2" t="s">
        <v>29</v>
      </c>
      <c r="K5" s="3">
        <v>6615</v>
      </c>
      <c r="O5" s="2" t="str">
        <f>IF(AND(K5&lt;&gt;"",M5&lt;&gt;""),K5-M5,"")</f>
        <v/>
      </c>
      <c r="P5" s="2" t="str">
        <f t="shared" si="0"/>
        <v/>
      </c>
      <c r="Q5" s="2" t="str">
        <f>IF(AND(N5&lt;&gt;"",N5&gt;=10000),"Révision à faire",IF(AND(N5&lt;&gt;"",N5&gt;=9000),"Révision bientôt",""))</f>
        <v/>
      </c>
      <c r="S5" s="2" t="s">
        <v>77</v>
      </c>
    </row>
    <row r="6" spans="1:19" x14ac:dyDescent="0.25">
      <c r="A6" s="2" t="s">
        <v>38</v>
      </c>
      <c r="B6" s="2" t="s">
        <v>39</v>
      </c>
      <c r="C6" s="2">
        <v>2024</v>
      </c>
      <c r="D6" s="2" t="s">
        <v>20</v>
      </c>
      <c r="E6" s="2" t="s">
        <v>40</v>
      </c>
      <c r="F6" s="2" t="s">
        <v>41</v>
      </c>
      <c r="H6" s="2" t="s">
        <v>23</v>
      </c>
      <c r="I6" s="2" t="s">
        <v>29</v>
      </c>
      <c r="K6" s="3">
        <v>9947</v>
      </c>
      <c r="O6" s="2" t="str">
        <f>IF(AND(K6&lt;&gt;"",M6&lt;&gt;""),K6-M6,"")</f>
        <v/>
      </c>
      <c r="P6" s="2" t="str">
        <f t="shared" si="0"/>
        <v/>
      </c>
      <c r="Q6" s="2" t="str">
        <f>IF(AND(N6&lt;&gt;"",N6&gt;=10000),"Révision à faire",IF(AND(N6&lt;&gt;"",N6&gt;=9000),"Révision bientôt",""))</f>
        <v/>
      </c>
      <c r="S6" s="2" t="s">
        <v>78</v>
      </c>
    </row>
  </sheetData>
  <conditionalFormatting sqref="N2:N200">
    <cfRule type="cellIs" dxfId="6" priority="1" stopIfTrue="1" operator="greaterThanOrEqual">
      <formula>10000</formula>
    </cfRule>
    <cfRule type="cellIs" dxfId="5" priority="2" operator="greaterThanOrEqual">
      <formula>9000</formula>
    </cfRule>
  </conditionalFormatting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7"/>
  <sheetViews>
    <sheetView topLeftCell="A19" workbookViewId="0">
      <selection activeCell="B32" sqref="B32"/>
    </sheetView>
  </sheetViews>
  <sheetFormatPr baseColWidth="10" defaultColWidth="9.140625" defaultRowHeight="15" x14ac:dyDescent="0.25"/>
  <cols>
    <col min="1" max="9" width="22" customWidth="1"/>
  </cols>
  <sheetData>
    <row r="1" spans="1:6" x14ac:dyDescent="0.25">
      <c r="A1" t="s">
        <v>42</v>
      </c>
      <c r="B1" s="2"/>
    </row>
    <row r="2" spans="1:6" x14ac:dyDescent="0.25">
      <c r="A2" t="s">
        <v>0</v>
      </c>
      <c r="B2" s="2" t="s">
        <v>18</v>
      </c>
    </row>
    <row r="3" spans="1:6" x14ac:dyDescent="0.25">
      <c r="A3" t="s">
        <v>1</v>
      </c>
      <c r="B3" s="2" t="s">
        <v>19</v>
      </c>
    </row>
    <row r="4" spans="1:6" x14ac:dyDescent="0.25">
      <c r="A4" t="s">
        <v>2</v>
      </c>
      <c r="B4" s="2">
        <v>2024</v>
      </c>
    </row>
    <row r="5" spans="1:6" x14ac:dyDescent="0.25">
      <c r="A5" t="s">
        <v>3</v>
      </c>
      <c r="B5" s="2" t="s">
        <v>20</v>
      </c>
    </row>
    <row r="6" spans="1:6" x14ac:dyDescent="0.25">
      <c r="A6" t="s">
        <v>43</v>
      </c>
      <c r="B6" s="2" t="s">
        <v>21</v>
      </c>
    </row>
    <row r="7" spans="1:6" x14ac:dyDescent="0.25">
      <c r="A7" t="s">
        <v>44</v>
      </c>
      <c r="B7" s="2" t="s">
        <v>22</v>
      </c>
    </row>
    <row r="8" spans="1:6" x14ac:dyDescent="0.25">
      <c r="A8" t="s">
        <v>10</v>
      </c>
      <c r="B8" s="8" t="s">
        <v>60</v>
      </c>
    </row>
    <row r="9" spans="1:6" x14ac:dyDescent="0.25">
      <c r="A9" t="s">
        <v>11</v>
      </c>
      <c r="B9" s="2"/>
    </row>
    <row r="10" spans="1:6" x14ac:dyDescent="0.25">
      <c r="A10" t="s">
        <v>45</v>
      </c>
      <c r="B10" s="2"/>
    </row>
    <row r="11" spans="1:6" x14ac:dyDescent="0.25">
      <c r="A11" t="s">
        <v>14</v>
      </c>
      <c r="B11" s="2" t="str">
        <f>IF(AND(B9&lt;&gt;"",B10&lt;&gt;""),B9-B10,"")</f>
        <v/>
      </c>
    </row>
    <row r="13" spans="1:6" x14ac:dyDescent="0.25">
      <c r="A13" t="s">
        <v>46</v>
      </c>
    </row>
    <row r="14" spans="1:6" x14ac:dyDescent="0.25">
      <c r="A14" t="s">
        <v>47</v>
      </c>
      <c r="B14" t="s">
        <v>48</v>
      </c>
      <c r="C14" t="s">
        <v>49</v>
      </c>
      <c r="D14" t="s">
        <v>50</v>
      </c>
      <c r="E14" t="s">
        <v>51</v>
      </c>
      <c r="F14" t="s">
        <v>52</v>
      </c>
    </row>
    <row r="15" spans="1:6" x14ac:dyDescent="0.25">
      <c r="E15" s="1"/>
    </row>
    <row r="19" spans="1:8" x14ac:dyDescent="0.25">
      <c r="F19" s="1"/>
      <c r="G19" s="1"/>
      <c r="H19" s="1"/>
    </row>
    <row r="20" spans="1:8" x14ac:dyDescent="0.25">
      <c r="F20" s="1"/>
      <c r="G20" s="1"/>
      <c r="H20" s="1"/>
    </row>
    <row r="21" spans="1:8" x14ac:dyDescent="0.25">
      <c r="F21" s="1"/>
      <c r="G21" s="1"/>
      <c r="H21" s="1"/>
    </row>
    <row r="23" spans="1:8" x14ac:dyDescent="0.25">
      <c r="A23" t="s">
        <v>57</v>
      </c>
    </row>
    <row r="24" spans="1:8" x14ac:dyDescent="0.25">
      <c r="A24" t="s">
        <v>61</v>
      </c>
      <c r="B24" t="s">
        <v>58</v>
      </c>
      <c r="C24" s="6" t="s">
        <v>54</v>
      </c>
      <c r="D24" s="6" t="s">
        <v>55</v>
      </c>
      <c r="E24" s="6" t="s">
        <v>63</v>
      </c>
      <c r="F24" s="6" t="s">
        <v>59</v>
      </c>
    </row>
    <row r="25" spans="1:8" x14ac:dyDescent="0.25">
      <c r="A25" s="5">
        <v>45680</v>
      </c>
      <c r="B25">
        <f>SUMIF(B19:B21,A25,E19:E21)</f>
        <v>0</v>
      </c>
      <c r="C25" s="6"/>
      <c r="D25" s="6">
        <f>SUMIF(B19:B21,A25,G19:G21)</f>
        <v>0</v>
      </c>
      <c r="E25" s="6">
        <f>SUMIF(B19:B21,A25,H19:H21)</f>
        <v>0</v>
      </c>
      <c r="F25" s="6">
        <f t="shared" ref="F25:F37" si="0">SUM(C25:E25)</f>
        <v>0</v>
      </c>
    </row>
    <row r="26" spans="1:8" x14ac:dyDescent="0.25">
      <c r="A26" s="5">
        <v>45707</v>
      </c>
      <c r="B26">
        <f>SUMIF(B19:B21,A26,E19:E21)</f>
        <v>0</v>
      </c>
      <c r="C26" s="6">
        <v>5460</v>
      </c>
      <c r="D26" s="6">
        <f>SUMIF(B19:B21,A26,G19:G21)</f>
        <v>0</v>
      </c>
      <c r="E26" s="6">
        <f>SUMIF(B19:B21,A26,H19:H21)</f>
        <v>0</v>
      </c>
      <c r="F26" s="6">
        <f t="shared" si="0"/>
        <v>5460</v>
      </c>
    </row>
    <row r="27" spans="1:8" x14ac:dyDescent="0.25">
      <c r="A27" s="5">
        <v>45720</v>
      </c>
      <c r="B27">
        <f>SUMIF(B19:B21,A27,E19:E21)</f>
        <v>0</v>
      </c>
      <c r="C27" s="6">
        <v>6117</v>
      </c>
      <c r="D27" s="6">
        <f>SUMIF(B19:B21,A27,G19:G21)</f>
        <v>0</v>
      </c>
      <c r="E27" s="6">
        <f>SUMIF(B19:B21,A27,H19:H21)</f>
        <v>0</v>
      </c>
      <c r="F27" s="6">
        <f t="shared" si="0"/>
        <v>6117</v>
      </c>
    </row>
    <row r="28" spans="1:8" x14ac:dyDescent="0.25">
      <c r="A28" s="5">
        <v>45751</v>
      </c>
      <c r="B28">
        <f>SUMIF(B19:B21,A28,E19:E21)</f>
        <v>0</v>
      </c>
      <c r="C28" s="6">
        <v>6600</v>
      </c>
      <c r="D28" s="6">
        <f>SUMIF(B19:B21,A28,G19:G21)</f>
        <v>0</v>
      </c>
      <c r="E28" s="6">
        <f>SUMIF(B19:B21,A28,H19:H21)</f>
        <v>0</v>
      </c>
      <c r="F28" s="6">
        <f t="shared" si="0"/>
        <v>6600</v>
      </c>
    </row>
    <row r="29" spans="1:8" x14ac:dyDescent="0.25">
      <c r="A29" s="5">
        <v>45776</v>
      </c>
      <c r="B29">
        <f>SUMIF(B19:B21,A29,E19:E21)</f>
        <v>0</v>
      </c>
      <c r="C29" s="6">
        <v>5000</v>
      </c>
      <c r="D29" s="6">
        <f>SUMIF(B19:B21,A29,G19:G21)</f>
        <v>0</v>
      </c>
      <c r="E29" s="6">
        <v>9000</v>
      </c>
      <c r="F29" s="6">
        <f t="shared" si="0"/>
        <v>14000</v>
      </c>
    </row>
    <row r="30" spans="1:8" x14ac:dyDescent="0.25">
      <c r="A30" s="5">
        <v>45804</v>
      </c>
      <c r="B30">
        <f>SUMIF(B19:B21,A30,E19:E21)</f>
        <v>0</v>
      </c>
      <c r="C30" s="6">
        <v>6650</v>
      </c>
      <c r="D30" s="6">
        <f>SUMIF(B19:B21,A30,G19:G21)</f>
        <v>0</v>
      </c>
      <c r="E30" s="6">
        <f>SUMIF(B19:B21,A30,H19:H21)</f>
        <v>0</v>
      </c>
      <c r="F30" s="6">
        <f t="shared" si="0"/>
        <v>6650</v>
      </c>
    </row>
    <row r="31" spans="1:8" x14ac:dyDescent="0.25">
      <c r="A31" s="5">
        <v>45835</v>
      </c>
      <c r="C31" s="6">
        <v>5970</v>
      </c>
      <c r="D31" s="6">
        <f>SUMIF(B20:B22,A31,G20:G22)</f>
        <v>0</v>
      </c>
      <c r="E31" s="6">
        <f>SUMIF(B20:B22,A31,H20:H22)</f>
        <v>0</v>
      </c>
      <c r="F31" s="6">
        <f t="shared" si="0"/>
        <v>5970</v>
      </c>
    </row>
    <row r="32" spans="1:8" x14ac:dyDescent="0.25">
      <c r="A32" s="5">
        <v>45839</v>
      </c>
      <c r="C32" s="6">
        <v>3860</v>
      </c>
      <c r="D32" s="6">
        <f>SUMIF(B21:B23,A32,G21:G23)</f>
        <v>0</v>
      </c>
      <c r="E32" s="6">
        <f>SUMIF(B21:B23,A32,H21:H23)</f>
        <v>0</v>
      </c>
      <c r="F32" s="6">
        <f t="shared" si="0"/>
        <v>3860</v>
      </c>
    </row>
    <row r="33" spans="1:6" x14ac:dyDescent="0.25">
      <c r="A33" s="5">
        <v>45841</v>
      </c>
      <c r="C33" s="6">
        <v>3702</v>
      </c>
      <c r="D33" s="6">
        <f>SUMIF(B22:B23,A33,G22:G24)</f>
        <v>0</v>
      </c>
      <c r="E33" s="6">
        <f>SUMIF(B22:B23,A33,H22:H24)</f>
        <v>0</v>
      </c>
      <c r="F33" s="6">
        <f t="shared" si="0"/>
        <v>3702</v>
      </c>
    </row>
    <row r="34" spans="1:6" x14ac:dyDescent="0.25">
      <c r="A34" s="5">
        <v>45874</v>
      </c>
      <c r="C34" s="6">
        <v>6150</v>
      </c>
      <c r="D34" s="6">
        <f>SUMIF(B23:B23,A34,G23:G25)</f>
        <v>0</v>
      </c>
      <c r="E34" s="6">
        <f>SUMIF(B23:B23,A34,H23:H25)</f>
        <v>0</v>
      </c>
      <c r="F34" s="6">
        <f t="shared" si="0"/>
        <v>6150</v>
      </c>
    </row>
    <row r="35" spans="1:6" x14ac:dyDescent="0.25">
      <c r="A35" s="5">
        <v>45895</v>
      </c>
      <c r="C35" s="6">
        <v>3920</v>
      </c>
      <c r="D35" s="6">
        <f>SUMIF(C24:C24,A35,H24:H26)</f>
        <v>0</v>
      </c>
      <c r="E35" s="6">
        <f>SUMIF(C24:C24,A35,I24:I26)</f>
        <v>0</v>
      </c>
      <c r="F35" s="6">
        <f t="shared" si="0"/>
        <v>3920</v>
      </c>
    </row>
    <row r="36" spans="1:6" x14ac:dyDescent="0.25">
      <c r="A36" s="5">
        <v>45929</v>
      </c>
      <c r="C36" s="6">
        <v>676</v>
      </c>
      <c r="D36" s="6">
        <f>SUMIF(C25:C25,A36,H25:H27)</f>
        <v>0</v>
      </c>
      <c r="E36" s="6">
        <f>SUMIF(C25:C25,A36,I25:I27)</f>
        <v>0</v>
      </c>
      <c r="F36" s="6">
        <f t="shared" si="0"/>
        <v>676</v>
      </c>
    </row>
    <row r="37" spans="1:6" x14ac:dyDescent="0.25">
      <c r="A37" s="5">
        <v>45930</v>
      </c>
      <c r="C37" s="6">
        <v>4650</v>
      </c>
      <c r="D37" s="6">
        <f>SUMIF(C26:C26,A37,H26:H28)</f>
        <v>0</v>
      </c>
      <c r="E37" s="6">
        <v>2000</v>
      </c>
      <c r="F37" s="6">
        <f t="shared" si="0"/>
        <v>6650</v>
      </c>
    </row>
  </sheetData>
  <dataValidations count="1">
    <dataValidation type="list" allowBlank="1" showInputMessage="1" showErrorMessage="1" sqref="B15" xr:uid="{00000000-0002-0000-0100-000000000000}">
      <formula1>"Révision,Entretien,Réparation,Contrôle technique,Assurance"</formula1>
    </dataValidation>
  </dataValidations>
  <pageMargins left="0.75" right="0.75" top="1" bottom="1" header="0.5" footer="0.5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6"/>
  <sheetViews>
    <sheetView topLeftCell="A26" workbookViewId="0">
      <selection activeCell="A57" sqref="A57"/>
    </sheetView>
  </sheetViews>
  <sheetFormatPr baseColWidth="10" defaultColWidth="9.140625" defaultRowHeight="15" x14ac:dyDescent="0.25"/>
  <cols>
    <col min="1" max="2" width="22" customWidth="1"/>
    <col min="3" max="3" width="27.7109375" bestFit="1" customWidth="1"/>
    <col min="4" max="9" width="22" customWidth="1"/>
  </cols>
  <sheetData>
    <row r="1" spans="1:6" x14ac:dyDescent="0.25">
      <c r="A1" t="s">
        <v>42</v>
      </c>
      <c r="B1" s="2"/>
    </row>
    <row r="2" spans="1:6" x14ac:dyDescent="0.25">
      <c r="A2" t="s">
        <v>0</v>
      </c>
      <c r="B2" s="2" t="s">
        <v>25</v>
      </c>
    </row>
    <row r="3" spans="1:6" x14ac:dyDescent="0.25">
      <c r="A3" t="s">
        <v>1</v>
      </c>
      <c r="B3" s="2" t="s">
        <v>26</v>
      </c>
    </row>
    <row r="4" spans="1:6" x14ac:dyDescent="0.25">
      <c r="A4" t="s">
        <v>2</v>
      </c>
      <c r="B4" s="2">
        <v>2024</v>
      </c>
    </row>
    <row r="5" spans="1:6" x14ac:dyDescent="0.25">
      <c r="A5" t="s">
        <v>3</v>
      </c>
      <c r="B5" s="2" t="s">
        <v>20</v>
      </c>
    </row>
    <row r="6" spans="1:6" x14ac:dyDescent="0.25">
      <c r="A6" t="s">
        <v>43</v>
      </c>
      <c r="B6" s="2" t="s">
        <v>27</v>
      </c>
    </row>
    <row r="7" spans="1:6" x14ac:dyDescent="0.25">
      <c r="A7" t="s">
        <v>44</v>
      </c>
      <c r="B7" s="2" t="s">
        <v>28</v>
      </c>
    </row>
    <row r="8" spans="1:6" x14ac:dyDescent="0.25">
      <c r="A8" t="s">
        <v>10</v>
      </c>
      <c r="B8" s="2" t="s">
        <v>31</v>
      </c>
    </row>
    <row r="9" spans="1:6" x14ac:dyDescent="0.25">
      <c r="A9" t="s">
        <v>11</v>
      </c>
      <c r="B9" s="2"/>
    </row>
    <row r="10" spans="1:6" x14ac:dyDescent="0.25">
      <c r="A10" t="s">
        <v>45</v>
      </c>
      <c r="B10" s="2">
        <v>117018</v>
      </c>
    </row>
    <row r="11" spans="1:6" x14ac:dyDescent="0.25">
      <c r="A11" t="s">
        <v>14</v>
      </c>
      <c r="B11" s="2" t="str">
        <f>IF(AND(B9&lt;&gt;"",B10&lt;&gt;""),B9-B10,"")</f>
        <v/>
      </c>
    </row>
    <row r="13" spans="1:6" x14ac:dyDescent="0.25">
      <c r="A13" t="s">
        <v>46</v>
      </c>
    </row>
    <row r="14" spans="1:6" x14ac:dyDescent="0.25">
      <c r="A14" t="s">
        <v>47</v>
      </c>
      <c r="B14" t="s">
        <v>48</v>
      </c>
      <c r="C14" t="s">
        <v>49</v>
      </c>
      <c r="D14" t="s">
        <v>50</v>
      </c>
      <c r="E14" t="s">
        <v>51</v>
      </c>
      <c r="F14" t="s">
        <v>52</v>
      </c>
    </row>
    <row r="15" spans="1:6" x14ac:dyDescent="0.25">
      <c r="A15" s="7">
        <v>45028</v>
      </c>
      <c r="B15" t="s">
        <v>66</v>
      </c>
      <c r="C15" t="s">
        <v>67</v>
      </c>
      <c r="E15" s="1">
        <v>19295</v>
      </c>
    </row>
    <row r="16" spans="1:6" x14ac:dyDescent="0.25">
      <c r="A16" s="7">
        <v>45182</v>
      </c>
      <c r="B16" t="s">
        <v>68</v>
      </c>
      <c r="C16" t="s">
        <v>69</v>
      </c>
      <c r="D16">
        <v>100130</v>
      </c>
      <c r="E16" s="6">
        <v>42900</v>
      </c>
    </row>
    <row r="17" spans="1:8" x14ac:dyDescent="0.25">
      <c r="A17" s="7">
        <v>45369</v>
      </c>
      <c r="B17" t="s">
        <v>66</v>
      </c>
      <c r="C17" t="s">
        <v>70</v>
      </c>
      <c r="E17" s="6">
        <v>52700</v>
      </c>
    </row>
    <row r="18" spans="1:8" x14ac:dyDescent="0.25">
      <c r="A18" s="7">
        <v>45574</v>
      </c>
      <c r="B18" t="s">
        <v>68</v>
      </c>
      <c r="C18" t="s">
        <v>69</v>
      </c>
      <c r="D18">
        <v>106715</v>
      </c>
      <c r="E18" s="6">
        <v>34363</v>
      </c>
    </row>
    <row r="19" spans="1:8" x14ac:dyDescent="0.25">
      <c r="A19" s="7">
        <v>45848</v>
      </c>
      <c r="B19" t="s">
        <v>71</v>
      </c>
      <c r="C19" t="s">
        <v>72</v>
      </c>
      <c r="D19">
        <v>19469</v>
      </c>
      <c r="E19" s="6"/>
      <c r="F19" s="1"/>
      <c r="G19" s="1"/>
      <c r="H19" s="1"/>
    </row>
    <row r="20" spans="1:8" x14ac:dyDescent="0.25">
      <c r="A20" s="7">
        <v>45937</v>
      </c>
      <c r="B20" t="s">
        <v>66</v>
      </c>
      <c r="C20" t="s">
        <v>73</v>
      </c>
      <c r="D20">
        <v>117018</v>
      </c>
      <c r="E20" s="6">
        <v>173349</v>
      </c>
      <c r="F20" s="1"/>
      <c r="G20" s="1"/>
      <c r="H20" s="1"/>
    </row>
    <row r="21" spans="1:8" x14ac:dyDescent="0.25">
      <c r="E21" s="6"/>
      <c r="F21" s="1"/>
      <c r="G21" s="1"/>
      <c r="H21" s="1"/>
    </row>
    <row r="23" spans="1:8" x14ac:dyDescent="0.25">
      <c r="A23" t="s">
        <v>57</v>
      </c>
    </row>
    <row r="24" spans="1:8" x14ac:dyDescent="0.25">
      <c r="A24" t="s">
        <v>61</v>
      </c>
      <c r="B24" t="s">
        <v>58</v>
      </c>
      <c r="C24" s="6" t="s">
        <v>54</v>
      </c>
      <c r="D24" s="6" t="s">
        <v>55</v>
      </c>
      <c r="E24" s="6" t="s">
        <v>56</v>
      </c>
      <c r="F24" s="6" t="s">
        <v>59</v>
      </c>
      <c r="G24" t="s">
        <v>52</v>
      </c>
    </row>
    <row r="25" spans="1:8" x14ac:dyDescent="0.25">
      <c r="A25" s="5">
        <v>45665</v>
      </c>
      <c r="B25">
        <f>SUMIF(B19:B21,A25,E19:E21)</f>
        <v>0</v>
      </c>
      <c r="C25" s="6">
        <v>6300</v>
      </c>
      <c r="D25" s="6">
        <v>795</v>
      </c>
      <c r="E25" s="6">
        <f>SUMIF(B19:B21,A25,H19:H21)</f>
        <v>0</v>
      </c>
      <c r="F25" s="6">
        <f t="shared" ref="F25:F46" si="0">SUM(C25:E25)</f>
        <v>7095</v>
      </c>
    </row>
    <row r="26" spans="1:8" x14ac:dyDescent="0.25">
      <c r="A26" s="5">
        <v>45678</v>
      </c>
      <c r="B26">
        <f>SUMIF(B19:B21,A26,E19:E21)</f>
        <v>0</v>
      </c>
      <c r="C26" s="6">
        <v>4400</v>
      </c>
      <c r="D26" s="6">
        <f>SUMIF(B19:B21,A26,G19:G21)</f>
        <v>0</v>
      </c>
      <c r="E26" s="6">
        <f>SUMIF(B19:B21,A26,H19:H21)</f>
        <v>0</v>
      </c>
      <c r="F26" s="6">
        <f t="shared" si="0"/>
        <v>4400</v>
      </c>
    </row>
    <row r="27" spans="1:8" x14ac:dyDescent="0.25">
      <c r="A27" s="5">
        <v>45691</v>
      </c>
      <c r="B27">
        <f>SUMIF(B19:B21,A27,E19:E21)</f>
        <v>0</v>
      </c>
      <c r="C27" s="6">
        <v>6700</v>
      </c>
      <c r="D27" s="6">
        <f>SUMIF(B19:B21,A27,G19:G21)</f>
        <v>0</v>
      </c>
      <c r="E27" s="6">
        <f>SUMIF(B19:B21,A27,H19:H21)</f>
        <v>0</v>
      </c>
      <c r="F27" s="6">
        <f t="shared" si="0"/>
        <v>6700</v>
      </c>
    </row>
    <row r="28" spans="1:8" x14ac:dyDescent="0.25">
      <c r="A28" s="5">
        <v>45695</v>
      </c>
      <c r="B28">
        <f>SUMIF(B19:B21,A28,E19:E21)</f>
        <v>0</v>
      </c>
      <c r="C28" s="6">
        <v>2990</v>
      </c>
      <c r="D28" s="6">
        <f>SUMIF(B19:B21,A28,G19:G21)</f>
        <v>0</v>
      </c>
      <c r="E28" s="6">
        <f>SUMIF(B19:B21,A28,H19:H21)</f>
        <v>0</v>
      </c>
      <c r="F28" s="6">
        <f t="shared" si="0"/>
        <v>2990</v>
      </c>
      <c r="G28" t="s">
        <v>62</v>
      </c>
    </row>
    <row r="29" spans="1:8" x14ac:dyDescent="0.25">
      <c r="A29" s="5">
        <v>45699</v>
      </c>
      <c r="B29">
        <f>SUMIF(B19:B21,A29,E19:E21)</f>
        <v>0</v>
      </c>
      <c r="C29" s="6">
        <v>4800</v>
      </c>
      <c r="D29" s="6">
        <v>1670</v>
      </c>
      <c r="E29" s="6">
        <f>SUMIF(B19:B21,A29,H19:H21)</f>
        <v>0</v>
      </c>
      <c r="F29" s="6">
        <f t="shared" si="0"/>
        <v>6470</v>
      </c>
    </row>
    <row r="30" spans="1:8" x14ac:dyDescent="0.25">
      <c r="A30" s="5">
        <v>45722</v>
      </c>
      <c r="B30">
        <f>SUMIF(B19:B21,A30,E19:E21)</f>
        <v>0</v>
      </c>
      <c r="C30" s="6">
        <v>6501</v>
      </c>
      <c r="D30" s="6">
        <f>SUMIF(B19:B21,A30,G19:G21)</f>
        <v>0</v>
      </c>
      <c r="E30" s="6">
        <f>SUMIF(B19:B21,A30,H19:H21)</f>
        <v>0</v>
      </c>
      <c r="F30" s="6">
        <f t="shared" si="0"/>
        <v>6501</v>
      </c>
    </row>
    <row r="31" spans="1:8" x14ac:dyDescent="0.25">
      <c r="A31" s="5">
        <v>45733</v>
      </c>
      <c r="C31" s="6">
        <v>6000</v>
      </c>
      <c r="D31" s="6">
        <f>SUMIF(B20:B22,A31,G20:G22)</f>
        <v>0</v>
      </c>
      <c r="E31" s="6">
        <f>SUMIF(B20:B22,A31,H20:H22)</f>
        <v>0</v>
      </c>
      <c r="F31" s="6">
        <f t="shared" si="0"/>
        <v>6000</v>
      </c>
    </row>
    <row r="32" spans="1:8" x14ac:dyDescent="0.25">
      <c r="A32" s="5">
        <v>45742</v>
      </c>
      <c r="C32" s="6">
        <v>6875</v>
      </c>
      <c r="D32" s="6">
        <f>SUMIF(B21:B23,A32,G21:G23)</f>
        <v>0</v>
      </c>
      <c r="E32" s="6">
        <f>SUMIF(B21:B23,A32,H21:H23)</f>
        <v>0</v>
      </c>
      <c r="F32" s="6">
        <f t="shared" si="0"/>
        <v>6875</v>
      </c>
    </row>
    <row r="33" spans="1:6" x14ac:dyDescent="0.25">
      <c r="A33" s="5">
        <v>45749</v>
      </c>
      <c r="C33" s="6">
        <v>5050</v>
      </c>
      <c r="D33" s="6">
        <f>SUMIF(B22:B23,A33,G22:G24)</f>
        <v>0</v>
      </c>
      <c r="E33" s="6">
        <f>SUMIF(B22:B23,A33,H22:H24)</f>
        <v>0</v>
      </c>
      <c r="F33" s="6">
        <f t="shared" si="0"/>
        <v>5050</v>
      </c>
    </row>
    <row r="34" spans="1:6" x14ac:dyDescent="0.25">
      <c r="A34" s="5">
        <v>45756</v>
      </c>
      <c r="C34" s="6">
        <v>8200</v>
      </c>
      <c r="D34" s="6">
        <f>SUMIF(B23:B23,A34,G23:G25)</f>
        <v>0</v>
      </c>
      <c r="E34" s="6">
        <f>SUMIF(B23:B23,A34,H23:H25)</f>
        <v>0</v>
      </c>
      <c r="F34" s="6">
        <f t="shared" si="0"/>
        <v>8200</v>
      </c>
    </row>
    <row r="35" spans="1:6" x14ac:dyDescent="0.25">
      <c r="A35" s="5">
        <v>45783</v>
      </c>
      <c r="C35" s="6">
        <v>6850</v>
      </c>
      <c r="D35" s="6">
        <f t="shared" ref="D35:D46" si="1">SUMIF(B24:B24,A35,G24:G26)</f>
        <v>0</v>
      </c>
      <c r="E35" s="6">
        <f t="shared" ref="E35:E46" si="2">SUMIF(B24:B24,A35,H24:H26)</f>
        <v>0</v>
      </c>
      <c r="F35" s="6">
        <f t="shared" si="0"/>
        <v>6850</v>
      </c>
    </row>
    <row r="36" spans="1:6" x14ac:dyDescent="0.25">
      <c r="A36" s="5">
        <v>45797</v>
      </c>
      <c r="C36" s="6">
        <v>6900</v>
      </c>
      <c r="D36" s="6">
        <f t="shared" si="1"/>
        <v>0</v>
      </c>
      <c r="E36" s="6">
        <f t="shared" si="2"/>
        <v>0</v>
      </c>
      <c r="F36" s="6">
        <f t="shared" si="0"/>
        <v>6900</v>
      </c>
    </row>
    <row r="37" spans="1:6" x14ac:dyDescent="0.25">
      <c r="A37" s="5">
        <v>45807</v>
      </c>
      <c r="C37" s="6">
        <v>5000</v>
      </c>
      <c r="D37" s="6">
        <f t="shared" si="1"/>
        <v>0</v>
      </c>
      <c r="E37" s="6">
        <f t="shared" si="2"/>
        <v>0</v>
      </c>
      <c r="F37" s="6">
        <f t="shared" si="0"/>
        <v>5000</v>
      </c>
    </row>
    <row r="38" spans="1:6" x14ac:dyDescent="0.25">
      <c r="A38" s="5">
        <v>45819</v>
      </c>
      <c r="B38" s="5"/>
      <c r="C38" s="6">
        <v>6801</v>
      </c>
      <c r="D38" s="6">
        <f t="shared" si="1"/>
        <v>0</v>
      </c>
      <c r="E38" s="6">
        <f t="shared" si="2"/>
        <v>0</v>
      </c>
      <c r="F38" s="6">
        <f t="shared" si="0"/>
        <v>6801</v>
      </c>
    </row>
    <row r="39" spans="1:6" x14ac:dyDescent="0.25">
      <c r="A39" s="5">
        <v>45832</v>
      </c>
      <c r="B39" s="5"/>
      <c r="C39" s="6">
        <v>6700</v>
      </c>
      <c r="D39" s="6">
        <f t="shared" si="1"/>
        <v>0</v>
      </c>
      <c r="E39" s="6">
        <f t="shared" si="2"/>
        <v>0</v>
      </c>
      <c r="F39" s="6">
        <f t="shared" si="0"/>
        <v>6700</v>
      </c>
    </row>
    <row r="40" spans="1:6" x14ac:dyDescent="0.25">
      <c r="A40" s="5">
        <v>45841</v>
      </c>
      <c r="B40" s="5"/>
      <c r="C40" s="6">
        <v>6451</v>
      </c>
      <c r="D40" s="6">
        <f t="shared" si="1"/>
        <v>0</v>
      </c>
      <c r="E40" s="6">
        <f t="shared" si="2"/>
        <v>0</v>
      </c>
      <c r="F40" s="6">
        <f t="shared" si="0"/>
        <v>6451</v>
      </c>
    </row>
    <row r="41" spans="1:6" x14ac:dyDescent="0.25">
      <c r="A41" s="5">
        <v>45854</v>
      </c>
      <c r="B41" s="5"/>
      <c r="C41" s="6">
        <v>6000</v>
      </c>
      <c r="D41" s="6">
        <f t="shared" si="1"/>
        <v>0</v>
      </c>
      <c r="E41" s="6">
        <f t="shared" si="2"/>
        <v>0</v>
      </c>
      <c r="F41" s="6">
        <f t="shared" si="0"/>
        <v>6000</v>
      </c>
    </row>
    <row r="42" spans="1:6" x14ac:dyDescent="0.25">
      <c r="A42" s="5">
        <v>45863</v>
      </c>
      <c r="B42" s="5"/>
      <c r="C42" s="6">
        <v>5375</v>
      </c>
      <c r="D42" s="6">
        <f t="shared" si="1"/>
        <v>0</v>
      </c>
      <c r="E42" s="6">
        <f t="shared" si="2"/>
        <v>0</v>
      </c>
      <c r="F42" s="6">
        <f t="shared" si="0"/>
        <v>5375</v>
      </c>
    </row>
    <row r="43" spans="1:6" x14ac:dyDescent="0.25">
      <c r="A43" s="5">
        <v>45876</v>
      </c>
      <c r="B43" s="5"/>
      <c r="C43" s="6">
        <v>6400</v>
      </c>
      <c r="D43" s="6">
        <f t="shared" si="1"/>
        <v>0</v>
      </c>
      <c r="E43" s="6">
        <f t="shared" si="2"/>
        <v>0</v>
      </c>
      <c r="F43" s="6">
        <f t="shared" si="0"/>
        <v>6400</v>
      </c>
    </row>
    <row r="44" spans="1:6" x14ac:dyDescent="0.25">
      <c r="A44" s="5">
        <v>45889</v>
      </c>
      <c r="B44" s="5"/>
      <c r="C44" s="6">
        <v>6130</v>
      </c>
      <c r="D44" s="6">
        <f t="shared" si="1"/>
        <v>0</v>
      </c>
      <c r="E44" s="6">
        <f t="shared" si="2"/>
        <v>0</v>
      </c>
      <c r="F44" s="6">
        <f t="shared" si="0"/>
        <v>6130</v>
      </c>
    </row>
    <row r="45" spans="1:6" x14ac:dyDescent="0.25">
      <c r="A45" s="5">
        <v>45908</v>
      </c>
      <c r="B45" s="5"/>
      <c r="C45" s="6">
        <v>5401</v>
      </c>
      <c r="D45" s="6">
        <f t="shared" si="1"/>
        <v>0</v>
      </c>
      <c r="E45" s="6">
        <f t="shared" si="2"/>
        <v>0</v>
      </c>
      <c r="F45" s="6">
        <f t="shared" si="0"/>
        <v>5401</v>
      </c>
    </row>
    <row r="46" spans="1:6" x14ac:dyDescent="0.25">
      <c r="A46" s="5">
        <v>45917</v>
      </c>
      <c r="B46" s="5"/>
      <c r="C46" s="6">
        <v>4980</v>
      </c>
      <c r="D46" s="6">
        <f t="shared" si="1"/>
        <v>0</v>
      </c>
      <c r="E46" s="6">
        <f t="shared" si="2"/>
        <v>0</v>
      </c>
      <c r="F46" s="6">
        <f t="shared" si="0"/>
        <v>4980</v>
      </c>
    </row>
  </sheetData>
  <dataValidations count="1">
    <dataValidation type="list" allowBlank="1" showInputMessage="1" showErrorMessage="1" sqref="B15:B21" xr:uid="{00000000-0002-0000-0200-000000000000}">
      <formula1>"Révision,Entretien,Réparation,Contrôle technique,Assurance"</formula1>
    </dataValidation>
  </dataValidations>
  <pageMargins left="0.75" right="0.75" top="1" bottom="1" header="0.5" footer="0.5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36"/>
  <sheetViews>
    <sheetView topLeftCell="A15" workbookViewId="0">
      <selection activeCell="A37" sqref="A37:XFD37"/>
    </sheetView>
  </sheetViews>
  <sheetFormatPr baseColWidth="10" defaultColWidth="9.140625" defaultRowHeight="15" x14ac:dyDescent="0.25"/>
  <cols>
    <col min="1" max="9" width="22" customWidth="1"/>
  </cols>
  <sheetData>
    <row r="1" spans="1:6" x14ac:dyDescent="0.25">
      <c r="A1" t="s">
        <v>42</v>
      </c>
      <c r="B1" s="2"/>
    </row>
    <row r="2" spans="1:6" x14ac:dyDescent="0.25">
      <c r="A2" t="s">
        <v>0</v>
      </c>
      <c r="B2" s="2" t="s">
        <v>32</v>
      </c>
    </row>
    <row r="3" spans="1:6" x14ac:dyDescent="0.25">
      <c r="A3" t="s">
        <v>1</v>
      </c>
      <c r="B3" s="2" t="s">
        <v>33</v>
      </c>
    </row>
    <row r="4" spans="1:6" x14ac:dyDescent="0.25">
      <c r="A4" t="s">
        <v>2</v>
      </c>
      <c r="B4" s="2">
        <v>2024</v>
      </c>
    </row>
    <row r="5" spans="1:6" x14ac:dyDescent="0.25">
      <c r="A5" t="s">
        <v>3</v>
      </c>
      <c r="B5" s="2" t="s">
        <v>20</v>
      </c>
    </row>
    <row r="6" spans="1:6" x14ac:dyDescent="0.25">
      <c r="A6" t="s">
        <v>43</v>
      </c>
      <c r="B6" s="2" t="s">
        <v>34</v>
      </c>
    </row>
    <row r="7" spans="1:6" x14ac:dyDescent="0.25">
      <c r="A7" t="s">
        <v>44</v>
      </c>
      <c r="B7" s="2" t="s">
        <v>35</v>
      </c>
    </row>
    <row r="8" spans="1:6" x14ac:dyDescent="0.25">
      <c r="A8" t="s">
        <v>10</v>
      </c>
      <c r="B8" s="2">
        <v>6616</v>
      </c>
    </row>
    <row r="9" spans="1:6" x14ac:dyDescent="0.25">
      <c r="A9" t="s">
        <v>11</v>
      </c>
      <c r="B9" s="2"/>
    </row>
    <row r="10" spans="1:6" x14ac:dyDescent="0.25">
      <c r="A10" t="s">
        <v>45</v>
      </c>
      <c r="B10" s="2"/>
    </row>
    <row r="11" spans="1:6" x14ac:dyDescent="0.25">
      <c r="A11" t="s">
        <v>14</v>
      </c>
      <c r="B11" s="2" t="str">
        <f>IF(AND(B9&lt;&gt;"",B10&lt;&gt;""),B9-B10,"")</f>
        <v/>
      </c>
    </row>
    <row r="13" spans="1:6" x14ac:dyDescent="0.25">
      <c r="A13" t="s">
        <v>46</v>
      </c>
    </row>
    <row r="14" spans="1:6" x14ac:dyDescent="0.25">
      <c r="A14" t="s">
        <v>47</v>
      </c>
      <c r="B14" t="s">
        <v>48</v>
      </c>
      <c r="C14" t="s">
        <v>49</v>
      </c>
      <c r="D14" t="s">
        <v>50</v>
      </c>
      <c r="E14" t="s">
        <v>51</v>
      </c>
      <c r="F14" t="s">
        <v>52</v>
      </c>
    </row>
    <row r="15" spans="1:6" x14ac:dyDescent="0.25">
      <c r="E15" s="1"/>
    </row>
    <row r="19" spans="1:8" x14ac:dyDescent="0.25">
      <c r="F19" s="1"/>
      <c r="G19" s="1"/>
      <c r="H19" s="1"/>
    </row>
    <row r="20" spans="1:8" x14ac:dyDescent="0.25">
      <c r="F20" s="1"/>
      <c r="G20" s="1"/>
      <c r="H20" s="1"/>
    </row>
    <row r="21" spans="1:8" x14ac:dyDescent="0.25">
      <c r="F21" s="1"/>
      <c r="G21" s="1"/>
      <c r="H21" s="1"/>
    </row>
    <row r="23" spans="1:8" x14ac:dyDescent="0.25">
      <c r="A23" t="s">
        <v>57</v>
      </c>
    </row>
    <row r="24" spans="1:8" x14ac:dyDescent="0.25">
      <c r="A24" t="s">
        <v>61</v>
      </c>
      <c r="B24" t="s">
        <v>58</v>
      </c>
      <c r="C24" s="6" t="s">
        <v>54</v>
      </c>
      <c r="D24" s="6" t="s">
        <v>55</v>
      </c>
      <c r="E24" s="6" t="s">
        <v>56</v>
      </c>
      <c r="F24" s="6" t="s">
        <v>59</v>
      </c>
    </row>
    <row r="25" spans="1:8" x14ac:dyDescent="0.25">
      <c r="A25" s="5">
        <v>45680</v>
      </c>
      <c r="B25">
        <f>SUMIF(B19:B21,A25,E19:E21)</f>
        <v>0</v>
      </c>
      <c r="C25" s="6">
        <v>8400</v>
      </c>
      <c r="D25" s="6">
        <f>SUMIF(B19:B21,A25,G19:G21)</f>
        <v>0</v>
      </c>
      <c r="E25" s="6">
        <f>SUMIF(B19:B21,A25,H19:H21)</f>
        <v>0</v>
      </c>
      <c r="F25" s="6">
        <f t="shared" ref="F25:F36" si="0">SUM(B25:E25)</f>
        <v>8400</v>
      </c>
    </row>
    <row r="26" spans="1:8" x14ac:dyDescent="0.25">
      <c r="A26" s="5">
        <v>45702</v>
      </c>
      <c r="B26">
        <f>SUMIF(B19:B21,A26,E19:E21)</f>
        <v>0</v>
      </c>
      <c r="C26" s="6">
        <v>9001</v>
      </c>
      <c r="D26" s="6">
        <f>SUMIF(B19:B21,A26,G19:G21)</f>
        <v>0</v>
      </c>
      <c r="E26" s="6">
        <f>SUMIF(B19:B21,A26,H19:H21)</f>
        <v>0</v>
      </c>
      <c r="F26" s="6">
        <f t="shared" si="0"/>
        <v>9001</v>
      </c>
    </row>
    <row r="27" spans="1:8" x14ac:dyDescent="0.25">
      <c r="A27" s="5">
        <v>45740</v>
      </c>
      <c r="B27">
        <f>SUMIF(B19:B21,A27,E19:E21)</f>
        <v>0</v>
      </c>
      <c r="C27" s="6">
        <v>8100</v>
      </c>
      <c r="D27" s="6">
        <f>SUMIF(B19:B21,A27,G19:G21)</f>
        <v>0</v>
      </c>
      <c r="E27" s="6">
        <f>SUMIF(B19:B21,A27,H19:H21)</f>
        <v>0</v>
      </c>
      <c r="F27" s="6">
        <f t="shared" si="0"/>
        <v>8100</v>
      </c>
    </row>
    <row r="28" spans="1:8" x14ac:dyDescent="0.25">
      <c r="A28" s="5">
        <v>45751</v>
      </c>
      <c r="B28">
        <f>SUMIF(B19:B21,A28,E19:E21)</f>
        <v>0</v>
      </c>
      <c r="C28" s="6">
        <v>8001</v>
      </c>
      <c r="D28" s="6">
        <f>SUMIF(B19:B21,A28,G19:G21)</f>
        <v>0</v>
      </c>
      <c r="E28" s="6">
        <f>SUMIF(B19:B21,A28,H19:H21)</f>
        <v>0</v>
      </c>
      <c r="F28" s="6">
        <f t="shared" si="0"/>
        <v>8001</v>
      </c>
    </row>
    <row r="29" spans="1:8" x14ac:dyDescent="0.25">
      <c r="A29" s="5">
        <v>45769</v>
      </c>
      <c r="B29">
        <f>SUMIF(B19:B21,A29,E19:E21)</f>
        <v>0</v>
      </c>
      <c r="C29" s="6">
        <v>7580</v>
      </c>
      <c r="D29" s="6">
        <f>SUMIF(B19:B21,A29,G19:G21)</f>
        <v>0</v>
      </c>
      <c r="E29" s="6">
        <f>SUMIF(B19:B21,A29,H19:H21)</f>
        <v>0</v>
      </c>
      <c r="F29" s="6">
        <f t="shared" si="0"/>
        <v>7580</v>
      </c>
    </row>
    <row r="30" spans="1:8" x14ac:dyDescent="0.25">
      <c r="A30" s="5">
        <v>45790</v>
      </c>
      <c r="B30">
        <f>SUMIF(B19:B21,A30,E19:E21)</f>
        <v>0</v>
      </c>
      <c r="C30" s="6">
        <v>7901</v>
      </c>
      <c r="D30" s="6">
        <f>SUMIF(B19:B21,A30,G19:G21)</f>
        <v>0</v>
      </c>
      <c r="E30" s="6">
        <v>880</v>
      </c>
      <c r="F30" s="6">
        <f t="shared" si="0"/>
        <v>8781</v>
      </c>
    </row>
    <row r="31" spans="1:8" x14ac:dyDescent="0.25">
      <c r="A31" s="5">
        <v>45804</v>
      </c>
      <c r="C31" s="6">
        <v>7500</v>
      </c>
      <c r="D31" s="6"/>
      <c r="E31" s="6"/>
      <c r="F31" s="6">
        <f t="shared" si="0"/>
        <v>7500</v>
      </c>
    </row>
    <row r="32" spans="1:8" x14ac:dyDescent="0.25">
      <c r="A32" s="5">
        <v>45824</v>
      </c>
      <c r="C32" s="6">
        <v>7600</v>
      </c>
      <c r="D32" s="6"/>
      <c r="E32" s="6"/>
      <c r="F32" s="6">
        <f t="shared" si="0"/>
        <v>7600</v>
      </c>
    </row>
    <row r="33" spans="1:6" x14ac:dyDescent="0.25">
      <c r="A33" s="5">
        <v>45845</v>
      </c>
      <c r="C33" s="6">
        <v>7430</v>
      </c>
      <c r="D33" s="6"/>
      <c r="E33" s="6"/>
      <c r="F33" s="6">
        <f t="shared" si="0"/>
        <v>7430</v>
      </c>
    </row>
    <row r="34" spans="1:6" x14ac:dyDescent="0.25">
      <c r="A34" s="5">
        <v>45863</v>
      </c>
      <c r="C34" s="6">
        <v>7001</v>
      </c>
      <c r="D34" s="6"/>
      <c r="E34" s="6"/>
      <c r="F34" s="6">
        <f t="shared" si="0"/>
        <v>7001</v>
      </c>
    </row>
    <row r="35" spans="1:6" x14ac:dyDescent="0.25">
      <c r="A35" s="5">
        <v>45887</v>
      </c>
      <c r="C35" s="6">
        <v>7600</v>
      </c>
      <c r="D35" s="6"/>
      <c r="E35" s="6"/>
      <c r="F35" s="6">
        <f t="shared" si="0"/>
        <v>7600</v>
      </c>
    </row>
    <row r="36" spans="1:6" x14ac:dyDescent="0.25">
      <c r="A36" s="5">
        <v>45917</v>
      </c>
      <c r="C36" s="6">
        <v>7401</v>
      </c>
      <c r="D36" s="6"/>
      <c r="E36" s="6"/>
      <c r="F36" s="6">
        <f t="shared" si="0"/>
        <v>7401</v>
      </c>
    </row>
  </sheetData>
  <dataValidations count="1">
    <dataValidation type="list" allowBlank="1" showInputMessage="1" showErrorMessage="1" sqref="B15" xr:uid="{00000000-0002-0000-0300-000000000000}">
      <formula1>"Révision,Entretien,Réparation,Contrôle technique,Assurance"</formula1>
    </dataValidation>
  </dataValidations>
  <pageMargins left="0.75" right="0.75" top="1" bottom="1" header="0.5" footer="0.5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7"/>
  <sheetViews>
    <sheetView topLeftCell="A22" workbookViewId="0">
      <selection activeCell="A38" sqref="A38:XFD39"/>
    </sheetView>
  </sheetViews>
  <sheetFormatPr baseColWidth="10" defaultColWidth="9.140625" defaultRowHeight="15" x14ac:dyDescent="0.25"/>
  <cols>
    <col min="1" max="9" width="22" customWidth="1"/>
  </cols>
  <sheetData>
    <row r="1" spans="1:6" x14ac:dyDescent="0.25">
      <c r="A1" t="s">
        <v>42</v>
      </c>
      <c r="B1" s="2"/>
    </row>
    <row r="2" spans="1:6" x14ac:dyDescent="0.25">
      <c r="A2" t="s">
        <v>0</v>
      </c>
      <c r="B2" s="2" t="s">
        <v>36</v>
      </c>
    </row>
    <row r="3" spans="1:6" x14ac:dyDescent="0.25">
      <c r="A3" t="s">
        <v>1</v>
      </c>
      <c r="B3" s="2" t="s">
        <v>33</v>
      </c>
    </row>
    <row r="4" spans="1:6" x14ac:dyDescent="0.25">
      <c r="A4" t="s">
        <v>2</v>
      </c>
      <c r="B4" s="2">
        <v>2024</v>
      </c>
    </row>
    <row r="5" spans="1:6" x14ac:dyDescent="0.25">
      <c r="A5" t="s">
        <v>3</v>
      </c>
      <c r="B5" s="2" t="s">
        <v>20</v>
      </c>
    </row>
    <row r="6" spans="1:6" x14ac:dyDescent="0.25">
      <c r="A6" t="s">
        <v>43</v>
      </c>
      <c r="B6" s="2" t="s">
        <v>37</v>
      </c>
    </row>
    <row r="7" spans="1:6" x14ac:dyDescent="0.25">
      <c r="A7" t="s">
        <v>44</v>
      </c>
      <c r="B7" s="2" t="s">
        <v>35</v>
      </c>
    </row>
    <row r="8" spans="1:6" x14ac:dyDescent="0.25">
      <c r="A8" t="s">
        <v>10</v>
      </c>
      <c r="B8" s="2">
        <v>6615</v>
      </c>
    </row>
    <row r="9" spans="1:6" x14ac:dyDescent="0.25">
      <c r="A9" t="s">
        <v>11</v>
      </c>
      <c r="B9" s="2"/>
    </row>
    <row r="10" spans="1:6" x14ac:dyDescent="0.25">
      <c r="A10" t="s">
        <v>45</v>
      </c>
      <c r="B10" s="2"/>
    </row>
    <row r="11" spans="1:6" x14ac:dyDescent="0.25">
      <c r="A11" t="s">
        <v>14</v>
      </c>
      <c r="B11" s="2" t="str">
        <f>IF(AND(B9&lt;&gt;"",B10&lt;&gt;""),B9-B10,"")</f>
        <v/>
      </c>
    </row>
    <row r="13" spans="1:6" x14ac:dyDescent="0.25">
      <c r="A13" t="s">
        <v>46</v>
      </c>
    </row>
    <row r="14" spans="1:6" x14ac:dyDescent="0.25">
      <c r="A14" t="s">
        <v>47</v>
      </c>
      <c r="B14" t="s">
        <v>48</v>
      </c>
      <c r="C14" t="s">
        <v>49</v>
      </c>
      <c r="D14" t="s">
        <v>50</v>
      </c>
      <c r="E14" t="s">
        <v>51</v>
      </c>
      <c r="F14" t="s">
        <v>52</v>
      </c>
    </row>
    <row r="15" spans="1:6" x14ac:dyDescent="0.25">
      <c r="E15" s="1"/>
    </row>
    <row r="19" spans="1:8" x14ac:dyDescent="0.25">
      <c r="F19" s="1"/>
      <c r="G19" s="1"/>
      <c r="H19" s="1"/>
    </row>
    <row r="20" spans="1:8" x14ac:dyDescent="0.25">
      <c r="F20" s="1"/>
      <c r="G20" s="1"/>
      <c r="H20" s="1"/>
    </row>
    <row r="21" spans="1:8" x14ac:dyDescent="0.25">
      <c r="F21" s="1"/>
      <c r="G21" s="1"/>
      <c r="H21" s="1"/>
    </row>
    <row r="23" spans="1:8" x14ac:dyDescent="0.25">
      <c r="A23" t="s">
        <v>57</v>
      </c>
    </row>
    <row r="24" spans="1:8" x14ac:dyDescent="0.25">
      <c r="A24" t="s">
        <v>61</v>
      </c>
      <c r="B24" t="s">
        <v>58</v>
      </c>
      <c r="C24" s="6" t="s">
        <v>54</v>
      </c>
      <c r="D24" s="6" t="s">
        <v>55</v>
      </c>
      <c r="E24" s="6" t="s">
        <v>56</v>
      </c>
      <c r="F24" s="6" t="s">
        <v>59</v>
      </c>
    </row>
    <row r="25" spans="1:8" x14ac:dyDescent="0.25">
      <c r="A25" s="5">
        <v>45678</v>
      </c>
      <c r="B25">
        <f>SUMIF(B19:B21,A25,E19:E21)</f>
        <v>0</v>
      </c>
      <c r="C25" s="6">
        <v>5700</v>
      </c>
      <c r="D25" s="6">
        <v>3485</v>
      </c>
      <c r="E25" s="6">
        <f>SUMIF(B19:B21,A25,H19:H21)</f>
        <v>0</v>
      </c>
      <c r="F25" s="6">
        <f t="shared" ref="F25:F37" si="0">SUM(B25:E25)</f>
        <v>9185</v>
      </c>
    </row>
    <row r="26" spans="1:8" x14ac:dyDescent="0.25">
      <c r="A26" s="5">
        <v>45713</v>
      </c>
      <c r="B26">
        <f>SUMIF(B19:B21,A26,E19:E21)</f>
        <v>0</v>
      </c>
      <c r="C26" s="6">
        <v>6401</v>
      </c>
      <c r="D26" s="6">
        <f>SUMIF(B19:B21,A26,G19:G21)</f>
        <v>0</v>
      </c>
      <c r="E26" s="6">
        <f>SUMIF(B19:B21,A26,H19:H21)</f>
        <v>0</v>
      </c>
      <c r="F26" s="6">
        <f t="shared" si="0"/>
        <v>6401</v>
      </c>
    </row>
    <row r="27" spans="1:8" x14ac:dyDescent="0.25">
      <c r="A27" s="5">
        <v>45732</v>
      </c>
      <c r="B27">
        <f>SUMIF(B19:B21,A27,E19:E21)</f>
        <v>0</v>
      </c>
      <c r="C27" s="6">
        <v>6000</v>
      </c>
      <c r="D27" s="6">
        <f>SUMIF(B19:B21,A27,G19:G21)</f>
        <v>0</v>
      </c>
      <c r="E27" s="6">
        <f>SUMIF(B19:B21,A27,H19:H21)</f>
        <v>0</v>
      </c>
      <c r="F27" s="6">
        <f t="shared" si="0"/>
        <v>6000</v>
      </c>
    </row>
    <row r="28" spans="1:8" x14ac:dyDescent="0.25">
      <c r="A28" s="5">
        <v>45750</v>
      </c>
      <c r="B28">
        <f>SUMIF(B19:B21,A28,E19:E21)</f>
        <v>0</v>
      </c>
      <c r="C28" s="6">
        <v>7500</v>
      </c>
      <c r="D28" s="6">
        <f>SUMIF(B19:B21,A28,G19:G21)</f>
        <v>0</v>
      </c>
      <c r="E28" s="6">
        <f>SUMIF(B19:B21,A28,H19:H21)</f>
        <v>0</v>
      </c>
      <c r="F28" s="6">
        <f t="shared" si="0"/>
        <v>7500</v>
      </c>
    </row>
    <row r="29" spans="1:8" x14ac:dyDescent="0.25">
      <c r="A29" s="5">
        <v>45774</v>
      </c>
      <c r="B29">
        <f>SUMIF(B19:B21,A29,E19:E21)</f>
        <v>0</v>
      </c>
      <c r="C29" s="6">
        <v>6401</v>
      </c>
      <c r="D29" s="6">
        <f>SUMIF(B19:B21,A29,G19:G21)</f>
        <v>0</v>
      </c>
      <c r="E29" s="6">
        <f>SUMIF(B19:B21,A29,H19:H21)</f>
        <v>0</v>
      </c>
      <c r="F29" s="6">
        <f t="shared" si="0"/>
        <v>6401</v>
      </c>
    </row>
    <row r="30" spans="1:8" x14ac:dyDescent="0.25">
      <c r="A30" s="5">
        <v>45796</v>
      </c>
      <c r="B30">
        <f>SUMIF(B19:B21,A30,E19:E21)</f>
        <v>0</v>
      </c>
      <c r="C30" s="6">
        <v>6190</v>
      </c>
      <c r="D30" s="6">
        <f>SUMIF(B19:B21,A30,G19:G21)</f>
        <v>0</v>
      </c>
      <c r="E30" s="6">
        <f>SUMIF(B19:B21,A30,H19:H21)</f>
        <v>0</v>
      </c>
      <c r="F30" s="6">
        <f t="shared" si="0"/>
        <v>6190</v>
      </c>
    </row>
    <row r="31" spans="1:8" x14ac:dyDescent="0.25">
      <c r="A31" s="5">
        <v>45812</v>
      </c>
      <c r="C31" s="6">
        <v>5800</v>
      </c>
      <c r="D31" s="6">
        <f t="shared" ref="D31:D35" si="1">SUMIF(B20:B22,A31,G20:G22)</f>
        <v>0</v>
      </c>
      <c r="E31" s="6">
        <f t="shared" ref="E31:E37" si="2">SUMIF(B20:B22,A31,H20:H22)</f>
        <v>0</v>
      </c>
      <c r="F31" s="6">
        <f t="shared" si="0"/>
        <v>5800</v>
      </c>
    </row>
    <row r="32" spans="1:8" x14ac:dyDescent="0.25">
      <c r="A32" s="5">
        <v>45834</v>
      </c>
      <c r="C32" s="6">
        <v>5970</v>
      </c>
      <c r="D32" s="6">
        <f t="shared" si="1"/>
        <v>0</v>
      </c>
      <c r="E32" s="6">
        <f t="shared" si="2"/>
        <v>0</v>
      </c>
      <c r="F32" s="6">
        <f t="shared" si="0"/>
        <v>5970</v>
      </c>
    </row>
    <row r="33" spans="1:6" x14ac:dyDescent="0.25">
      <c r="A33" s="5">
        <v>45855</v>
      </c>
      <c r="C33" s="6">
        <v>6000</v>
      </c>
      <c r="D33" s="6">
        <f t="shared" si="1"/>
        <v>0</v>
      </c>
      <c r="E33" s="6">
        <f t="shared" si="2"/>
        <v>0</v>
      </c>
      <c r="F33" s="6">
        <f t="shared" si="0"/>
        <v>6000</v>
      </c>
    </row>
    <row r="34" spans="1:6" x14ac:dyDescent="0.25">
      <c r="A34" s="5">
        <v>45876</v>
      </c>
      <c r="C34" s="6">
        <v>6100</v>
      </c>
      <c r="D34" s="6">
        <f t="shared" si="1"/>
        <v>0</v>
      </c>
      <c r="E34" s="6">
        <f t="shared" si="2"/>
        <v>0</v>
      </c>
      <c r="F34" s="6">
        <f t="shared" si="0"/>
        <v>6100</v>
      </c>
    </row>
    <row r="35" spans="1:6" x14ac:dyDescent="0.25">
      <c r="A35" s="5">
        <v>45904</v>
      </c>
      <c r="C35" s="6">
        <v>6200</v>
      </c>
      <c r="D35" s="6">
        <f t="shared" si="1"/>
        <v>0</v>
      </c>
      <c r="E35" s="6">
        <f t="shared" si="2"/>
        <v>0</v>
      </c>
      <c r="F35" s="6">
        <f t="shared" si="0"/>
        <v>6200</v>
      </c>
    </row>
    <row r="36" spans="1:6" x14ac:dyDescent="0.25">
      <c r="A36" s="5">
        <v>45909</v>
      </c>
      <c r="C36" s="6"/>
      <c r="D36" s="6">
        <v>795</v>
      </c>
      <c r="E36" s="6">
        <f t="shared" si="2"/>
        <v>0</v>
      </c>
      <c r="F36" s="6">
        <f t="shared" si="0"/>
        <v>795</v>
      </c>
    </row>
    <row r="37" spans="1:6" x14ac:dyDescent="0.25">
      <c r="A37" s="5">
        <v>45924</v>
      </c>
      <c r="C37" s="6">
        <v>5820</v>
      </c>
      <c r="D37" s="6"/>
      <c r="E37" s="6">
        <f t="shared" si="2"/>
        <v>0</v>
      </c>
      <c r="F37" s="6">
        <f t="shared" si="0"/>
        <v>5820</v>
      </c>
    </row>
  </sheetData>
  <dataValidations count="1">
    <dataValidation type="list" allowBlank="1" showInputMessage="1" showErrorMessage="1" sqref="B15" xr:uid="{00000000-0002-0000-0400-000000000000}">
      <formula1>"Révision,Entretien,Réparation,Contrôle technique,Assurance"</formula1>
    </dataValidation>
  </dataValidations>
  <pageMargins left="0.75" right="0.75" top="1" bottom="1" header="0.5" footer="0.5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45"/>
  <sheetViews>
    <sheetView topLeftCell="A27" workbookViewId="0">
      <selection activeCell="I50" sqref="I50"/>
    </sheetView>
  </sheetViews>
  <sheetFormatPr baseColWidth="10" defaultColWidth="9.140625" defaultRowHeight="15" x14ac:dyDescent="0.25"/>
  <cols>
    <col min="1" max="4" width="22" customWidth="1"/>
    <col min="5" max="5" width="30.140625" bestFit="1" customWidth="1"/>
    <col min="6" max="9" width="22" customWidth="1"/>
  </cols>
  <sheetData>
    <row r="1" spans="1:6" x14ac:dyDescent="0.25">
      <c r="A1" t="s">
        <v>42</v>
      </c>
      <c r="B1" s="2"/>
    </row>
    <row r="2" spans="1:6" x14ac:dyDescent="0.25">
      <c r="A2" t="s">
        <v>0</v>
      </c>
      <c r="B2" s="2" t="s">
        <v>38</v>
      </c>
    </row>
    <row r="3" spans="1:6" x14ac:dyDescent="0.25">
      <c r="A3" t="s">
        <v>1</v>
      </c>
      <c r="B3" s="2" t="s">
        <v>39</v>
      </c>
    </row>
    <row r="4" spans="1:6" x14ac:dyDescent="0.25">
      <c r="A4" t="s">
        <v>2</v>
      </c>
      <c r="B4" s="2">
        <v>2024</v>
      </c>
    </row>
    <row r="5" spans="1:6" x14ac:dyDescent="0.25">
      <c r="A5" t="s">
        <v>3</v>
      </c>
      <c r="B5" s="2" t="s">
        <v>20</v>
      </c>
    </row>
    <row r="6" spans="1:6" x14ac:dyDescent="0.25">
      <c r="A6" t="s">
        <v>43</v>
      </c>
      <c r="B6" s="2" t="s">
        <v>40</v>
      </c>
    </row>
    <row r="7" spans="1:6" x14ac:dyDescent="0.25">
      <c r="A7" t="s">
        <v>44</v>
      </c>
      <c r="B7" s="2" t="s">
        <v>41</v>
      </c>
    </row>
    <row r="8" spans="1:6" x14ac:dyDescent="0.25">
      <c r="A8" t="s">
        <v>10</v>
      </c>
      <c r="B8" s="2">
        <v>9947</v>
      </c>
    </row>
    <row r="9" spans="1:6" x14ac:dyDescent="0.25">
      <c r="A9" t="s">
        <v>11</v>
      </c>
      <c r="B9" s="2"/>
    </row>
    <row r="10" spans="1:6" x14ac:dyDescent="0.25">
      <c r="A10" t="s">
        <v>45</v>
      </c>
      <c r="B10" s="2"/>
    </row>
    <row r="11" spans="1:6" x14ac:dyDescent="0.25">
      <c r="A11" t="s">
        <v>14</v>
      </c>
      <c r="B11" s="2" t="str">
        <f>IF(AND(B9&lt;&gt;"",B10&lt;&gt;""),B9-B10,"")</f>
        <v/>
      </c>
    </row>
    <row r="13" spans="1:6" x14ac:dyDescent="0.25">
      <c r="A13" t="s">
        <v>46</v>
      </c>
    </row>
    <row r="14" spans="1:6" x14ac:dyDescent="0.25">
      <c r="A14" t="s">
        <v>47</v>
      </c>
      <c r="B14" t="s">
        <v>48</v>
      </c>
      <c r="C14" t="s">
        <v>49</v>
      </c>
      <c r="D14" t="s">
        <v>50</v>
      </c>
      <c r="E14" t="s">
        <v>51</v>
      </c>
      <c r="F14" t="s">
        <v>52</v>
      </c>
    </row>
    <row r="15" spans="1:6" x14ac:dyDescent="0.25">
      <c r="E15" s="1"/>
    </row>
    <row r="19" spans="1:8" x14ac:dyDescent="0.25">
      <c r="F19" s="1"/>
      <c r="G19" s="1"/>
      <c r="H19" s="1"/>
    </row>
    <row r="20" spans="1:8" x14ac:dyDescent="0.25">
      <c r="F20" s="1"/>
      <c r="G20" s="1"/>
      <c r="H20" s="1"/>
    </row>
    <row r="21" spans="1:8" x14ac:dyDescent="0.25">
      <c r="F21" s="1"/>
      <c r="G21" s="1"/>
      <c r="H21" s="1"/>
    </row>
    <row r="23" spans="1:8" x14ac:dyDescent="0.25">
      <c r="A23" t="s">
        <v>57</v>
      </c>
    </row>
    <row r="24" spans="1:8" x14ac:dyDescent="0.25">
      <c r="A24" t="s">
        <v>53</v>
      </c>
      <c r="B24" t="s">
        <v>58</v>
      </c>
      <c r="C24" s="6" t="s">
        <v>54</v>
      </c>
      <c r="D24" s="6" t="s">
        <v>55</v>
      </c>
      <c r="E24" s="6" t="s">
        <v>64</v>
      </c>
      <c r="F24" s="6" t="s">
        <v>59</v>
      </c>
      <c r="G24" t="s">
        <v>52</v>
      </c>
    </row>
    <row r="25" spans="1:8" x14ac:dyDescent="0.25">
      <c r="A25" s="5">
        <v>45684</v>
      </c>
      <c r="B25">
        <f>SUMIF(B19:B21,A25,E19:E21)</f>
        <v>0</v>
      </c>
      <c r="C25" s="6">
        <v>4400</v>
      </c>
      <c r="D25" s="6">
        <v>730</v>
      </c>
      <c r="E25" s="6">
        <f>SUMIF(B19:B21,A25,H19:H21)</f>
        <v>0</v>
      </c>
      <c r="F25" s="6">
        <f t="shared" ref="F25:F45" si="0">SUM(B25:E25)</f>
        <v>5130</v>
      </c>
      <c r="G25" s="6"/>
    </row>
    <row r="26" spans="1:8" x14ac:dyDescent="0.25">
      <c r="A26" s="5">
        <v>45685</v>
      </c>
      <c r="B26">
        <f>SUMIF(B19:B21,A26,E19:E21)</f>
        <v>0</v>
      </c>
      <c r="C26" s="6">
        <f>SUMIF(B19:B21,A26,F19:F21)</f>
        <v>0</v>
      </c>
      <c r="D26" s="6">
        <v>2090</v>
      </c>
      <c r="E26" s="6">
        <f>SUMIF(B19:B21,A26,H19:H21)</f>
        <v>0</v>
      </c>
      <c r="F26" s="6">
        <f t="shared" si="0"/>
        <v>2090</v>
      </c>
      <c r="G26" s="6"/>
    </row>
    <row r="27" spans="1:8" x14ac:dyDescent="0.25">
      <c r="A27" s="5">
        <v>45693</v>
      </c>
      <c r="B27">
        <f>SUMIF(B19:B21,A27,E19:E21)</f>
        <v>0</v>
      </c>
      <c r="C27" s="6">
        <f>SUMIF(B19:B21,A27,F19:F21)</f>
        <v>0</v>
      </c>
      <c r="D27" s="6">
        <v>2590</v>
      </c>
      <c r="E27" s="6">
        <f>SUMIF(B19:B21,A27,H19:H21)</f>
        <v>0</v>
      </c>
      <c r="F27" s="6">
        <f t="shared" si="0"/>
        <v>2590</v>
      </c>
      <c r="G27" s="6"/>
    </row>
    <row r="28" spans="1:8" x14ac:dyDescent="0.25">
      <c r="A28" s="5">
        <v>45707</v>
      </c>
      <c r="B28">
        <f>SUMIF(B19:B21,A28,E19:E21)</f>
        <v>0</v>
      </c>
      <c r="C28" s="6">
        <v>4200</v>
      </c>
      <c r="D28" s="6">
        <v>1706</v>
      </c>
      <c r="E28" s="6">
        <f>SUMIF(B19:B21,A28,H19:H21)</f>
        <v>0</v>
      </c>
      <c r="F28" s="6">
        <f t="shared" si="0"/>
        <v>5906</v>
      </c>
      <c r="G28" s="6"/>
    </row>
    <row r="29" spans="1:8" x14ac:dyDescent="0.25">
      <c r="A29" s="5">
        <v>45722</v>
      </c>
      <c r="B29">
        <f>SUMIF(B19:B21,A29,E19:E21)</f>
        <v>0</v>
      </c>
      <c r="C29" s="6">
        <v>4800</v>
      </c>
      <c r="D29" s="6">
        <v>2085</v>
      </c>
      <c r="E29" s="6">
        <f>SUMIF(B19:B21,A29,H19:H21)</f>
        <v>0</v>
      </c>
      <c r="F29" s="6">
        <f t="shared" si="0"/>
        <v>6885</v>
      </c>
      <c r="G29" s="6"/>
    </row>
    <row r="30" spans="1:8" x14ac:dyDescent="0.25">
      <c r="A30" s="5">
        <v>45741</v>
      </c>
      <c r="B30">
        <f>SUMIF(B19:B21,A30,E19:E21)</f>
        <v>0</v>
      </c>
      <c r="C30" s="6">
        <v>6100</v>
      </c>
      <c r="D30" s="6">
        <v>1300</v>
      </c>
      <c r="E30" s="6">
        <f>SUMIF(B19:B21,A30,H19:H21)</f>
        <v>0</v>
      </c>
      <c r="F30" s="6">
        <f t="shared" si="0"/>
        <v>7400</v>
      </c>
      <c r="G30" s="6"/>
    </row>
    <row r="31" spans="1:8" x14ac:dyDescent="0.25">
      <c r="A31" s="5">
        <v>45757</v>
      </c>
      <c r="C31" s="6">
        <v>5900</v>
      </c>
      <c r="D31" s="6"/>
      <c r="E31" s="6">
        <f t="shared" ref="E31:E45" si="1">SUMIF(B20:B22,A31,H20:H22)</f>
        <v>0</v>
      </c>
      <c r="F31" s="6">
        <f t="shared" si="0"/>
        <v>5900</v>
      </c>
      <c r="G31" s="6"/>
    </row>
    <row r="32" spans="1:8" x14ac:dyDescent="0.25">
      <c r="A32" s="5">
        <v>45776</v>
      </c>
      <c r="C32" s="6">
        <v>4200</v>
      </c>
      <c r="D32" s="6">
        <v>2150</v>
      </c>
      <c r="E32" s="6">
        <f t="shared" si="1"/>
        <v>0</v>
      </c>
      <c r="F32" s="6">
        <f t="shared" si="0"/>
        <v>6350</v>
      </c>
      <c r="G32" s="6"/>
    </row>
    <row r="33" spans="1:7" x14ac:dyDescent="0.25">
      <c r="A33" s="5">
        <v>45783</v>
      </c>
      <c r="C33" s="6">
        <v>6850</v>
      </c>
      <c r="D33" s="6"/>
      <c r="E33" s="6">
        <f t="shared" si="1"/>
        <v>0</v>
      </c>
      <c r="F33" s="6">
        <f t="shared" si="0"/>
        <v>6850</v>
      </c>
      <c r="G33" s="6"/>
    </row>
    <row r="34" spans="1:7" x14ac:dyDescent="0.25">
      <c r="A34" s="5">
        <v>45797</v>
      </c>
      <c r="C34" s="6">
        <v>6900</v>
      </c>
      <c r="D34" s="6"/>
      <c r="E34" s="6">
        <f t="shared" si="1"/>
        <v>0</v>
      </c>
      <c r="F34" s="6">
        <f t="shared" si="0"/>
        <v>6900</v>
      </c>
      <c r="G34" s="6"/>
    </row>
    <row r="35" spans="1:7" x14ac:dyDescent="0.25">
      <c r="A35" s="5">
        <v>45807</v>
      </c>
      <c r="C35" s="6">
        <v>5000</v>
      </c>
      <c r="D35" s="6"/>
      <c r="E35" s="6">
        <f t="shared" si="1"/>
        <v>0</v>
      </c>
      <c r="F35" s="6">
        <f t="shared" si="0"/>
        <v>5000</v>
      </c>
      <c r="G35" s="6"/>
    </row>
    <row r="36" spans="1:7" x14ac:dyDescent="0.25">
      <c r="A36" s="5">
        <v>45825</v>
      </c>
      <c r="C36" s="6">
        <v>6400</v>
      </c>
      <c r="D36" s="6">
        <v>1475</v>
      </c>
      <c r="E36" s="6">
        <f t="shared" si="1"/>
        <v>0</v>
      </c>
      <c r="F36" s="6">
        <f t="shared" si="0"/>
        <v>7875</v>
      </c>
      <c r="G36" s="6"/>
    </row>
    <row r="37" spans="1:7" x14ac:dyDescent="0.25">
      <c r="A37" s="5">
        <v>45842</v>
      </c>
      <c r="C37" s="6">
        <v>4531</v>
      </c>
      <c r="D37" s="6">
        <v>1785</v>
      </c>
      <c r="E37" s="6">
        <f t="shared" si="1"/>
        <v>0</v>
      </c>
      <c r="F37" s="6">
        <f t="shared" si="0"/>
        <v>6316</v>
      </c>
      <c r="G37" s="6"/>
    </row>
    <row r="38" spans="1:7" x14ac:dyDescent="0.25">
      <c r="A38" s="5">
        <v>45876</v>
      </c>
      <c r="C38" s="6">
        <v>6600</v>
      </c>
      <c r="D38" s="6">
        <v>1540</v>
      </c>
      <c r="E38" s="6">
        <f t="shared" si="1"/>
        <v>0</v>
      </c>
      <c r="F38" s="6">
        <f t="shared" si="0"/>
        <v>8140</v>
      </c>
      <c r="G38" s="6"/>
    </row>
    <row r="39" spans="1:7" x14ac:dyDescent="0.25">
      <c r="A39" s="5">
        <v>45877</v>
      </c>
      <c r="C39" s="6"/>
      <c r="D39" s="6"/>
      <c r="E39" s="6">
        <v>1350</v>
      </c>
      <c r="F39" s="6">
        <f t="shared" si="0"/>
        <v>1350</v>
      </c>
      <c r="G39" s="6"/>
    </row>
    <row r="40" spans="1:7" x14ac:dyDescent="0.25">
      <c r="A40" s="5">
        <v>45881</v>
      </c>
      <c r="C40" s="6"/>
      <c r="D40" s="6">
        <v>2190</v>
      </c>
      <c r="E40" s="6">
        <f t="shared" si="1"/>
        <v>0</v>
      </c>
      <c r="F40" s="6">
        <f t="shared" si="0"/>
        <v>2190</v>
      </c>
      <c r="G40" s="6"/>
    </row>
    <row r="41" spans="1:7" x14ac:dyDescent="0.25">
      <c r="A41" s="5">
        <v>45896</v>
      </c>
      <c r="C41" s="6"/>
      <c r="D41" s="6">
        <v>1160</v>
      </c>
      <c r="E41" s="6">
        <f t="shared" si="1"/>
        <v>0</v>
      </c>
      <c r="F41" s="6">
        <f t="shared" si="0"/>
        <v>1160</v>
      </c>
      <c r="G41" s="6"/>
    </row>
    <row r="42" spans="1:7" x14ac:dyDescent="0.25">
      <c r="A42" s="5">
        <v>45898</v>
      </c>
      <c r="C42" s="6">
        <v>6600</v>
      </c>
      <c r="D42" s="6">
        <v>195</v>
      </c>
      <c r="E42" s="6">
        <f t="shared" si="1"/>
        <v>0</v>
      </c>
      <c r="F42" s="6">
        <f t="shared" si="0"/>
        <v>6795</v>
      </c>
      <c r="G42" s="6"/>
    </row>
    <row r="43" spans="1:7" x14ac:dyDescent="0.25">
      <c r="A43" s="5">
        <v>45904</v>
      </c>
      <c r="C43" s="6">
        <v>1630</v>
      </c>
      <c r="D43" s="6"/>
      <c r="E43" s="6">
        <f t="shared" si="1"/>
        <v>0</v>
      </c>
      <c r="F43" s="6">
        <f t="shared" si="0"/>
        <v>1630</v>
      </c>
      <c r="G43" s="6" t="s">
        <v>65</v>
      </c>
    </row>
    <row r="44" spans="1:7" x14ac:dyDescent="0.25">
      <c r="A44" s="5">
        <v>45915</v>
      </c>
      <c r="C44" s="6">
        <v>3000</v>
      </c>
      <c r="D44" s="6"/>
      <c r="E44" s="6">
        <f t="shared" si="1"/>
        <v>0</v>
      </c>
      <c r="F44" s="6">
        <f t="shared" si="0"/>
        <v>3000</v>
      </c>
      <c r="G44" s="6"/>
    </row>
    <row r="45" spans="1:7" x14ac:dyDescent="0.25">
      <c r="A45" s="5">
        <v>45919</v>
      </c>
      <c r="C45" s="6">
        <v>5701</v>
      </c>
      <c r="D45" s="6"/>
      <c r="E45" s="6">
        <f t="shared" si="1"/>
        <v>0</v>
      </c>
      <c r="F45" s="6">
        <f t="shared" si="0"/>
        <v>5701</v>
      </c>
      <c r="G45" s="6"/>
    </row>
  </sheetData>
  <dataValidations count="1">
    <dataValidation type="list" allowBlank="1" showInputMessage="1" showErrorMessage="1" sqref="B15" xr:uid="{00000000-0002-0000-0500-000000000000}">
      <formula1>"Révision,Entretien,Réparation,Contrôle technique,Assurance"</formula1>
    </dataValidation>
  </dataValidations>
  <pageMargins left="0.75" right="0.75" top="1" bottom="1" header="0.5" footer="0.5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5BC2FC-6AAE-4EA0-B5A8-FFC481D87081}">
  <dimension ref="A3:U11"/>
  <sheetViews>
    <sheetView tabSelected="1" workbookViewId="0">
      <selection activeCell="H32" sqref="H32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25" bestFit="1" customWidth="1"/>
    <col min="4" max="4" width="18.42578125" bestFit="1" customWidth="1"/>
    <col min="5" max="5" width="25" bestFit="1" customWidth="1"/>
    <col min="6" max="6" width="18.42578125" bestFit="1" customWidth="1"/>
    <col min="7" max="7" width="25" bestFit="1" customWidth="1"/>
    <col min="8" max="8" width="18.42578125" bestFit="1" customWidth="1"/>
    <col min="9" max="9" width="25" bestFit="1" customWidth="1"/>
    <col min="10" max="10" width="18.42578125" bestFit="1" customWidth="1"/>
    <col min="11" max="11" width="25" bestFit="1" customWidth="1"/>
    <col min="12" max="12" width="18.42578125" bestFit="1" customWidth="1"/>
    <col min="13" max="13" width="25" bestFit="1" customWidth="1"/>
    <col min="14" max="14" width="18.42578125" bestFit="1" customWidth="1"/>
    <col min="15" max="15" width="25" bestFit="1" customWidth="1"/>
    <col min="16" max="16" width="18.42578125" bestFit="1" customWidth="1"/>
    <col min="17" max="17" width="25" bestFit="1" customWidth="1"/>
    <col min="18" max="18" width="18.42578125" bestFit="1" customWidth="1"/>
    <col min="19" max="19" width="25" bestFit="1" customWidth="1"/>
    <col min="20" max="20" width="23.42578125" bestFit="1" customWidth="1"/>
    <col min="21" max="21" width="30" bestFit="1" customWidth="1"/>
    <col min="22" max="44" width="25" bestFit="1" customWidth="1"/>
    <col min="45" max="45" width="23.42578125" bestFit="1" customWidth="1"/>
    <col min="46" max="46" width="30" bestFit="1" customWidth="1"/>
    <col min="47" max="122" width="25" bestFit="1" customWidth="1"/>
    <col min="123" max="123" width="23.42578125" bestFit="1" customWidth="1"/>
    <col min="124" max="125" width="30" bestFit="1" customWidth="1"/>
  </cols>
  <sheetData>
    <row r="3" spans="1:21" x14ac:dyDescent="0.25">
      <c r="B3" s="10" t="s">
        <v>82</v>
      </c>
    </row>
    <row r="4" spans="1:21" x14ac:dyDescent="0.25">
      <c r="B4" t="s">
        <v>83</v>
      </c>
      <c r="D4" t="s">
        <v>84</v>
      </c>
      <c r="F4" t="s">
        <v>85</v>
      </c>
      <c r="H4" t="s">
        <v>86</v>
      </c>
      <c r="J4" t="s">
        <v>87</v>
      </c>
      <c r="L4" t="s">
        <v>88</v>
      </c>
      <c r="N4" t="s">
        <v>89</v>
      </c>
      <c r="P4" t="s">
        <v>90</v>
      </c>
      <c r="R4" t="s">
        <v>91</v>
      </c>
      <c r="T4" t="s">
        <v>93</v>
      </c>
      <c r="U4" t="s">
        <v>94</v>
      </c>
    </row>
    <row r="5" spans="1:21" x14ac:dyDescent="0.25">
      <c r="A5" s="10" t="s">
        <v>80</v>
      </c>
      <c r="B5" t="s">
        <v>92</v>
      </c>
      <c r="C5" t="s">
        <v>95</v>
      </c>
      <c r="D5" t="s">
        <v>92</v>
      </c>
      <c r="E5" t="s">
        <v>95</v>
      </c>
      <c r="F5" t="s">
        <v>92</v>
      </c>
      <c r="G5" t="s">
        <v>95</v>
      </c>
      <c r="H5" t="s">
        <v>92</v>
      </c>
      <c r="I5" t="s">
        <v>95</v>
      </c>
      <c r="J5" t="s">
        <v>92</v>
      </c>
      <c r="K5" t="s">
        <v>95</v>
      </c>
      <c r="L5" t="s">
        <v>92</v>
      </c>
      <c r="M5" t="s">
        <v>95</v>
      </c>
      <c r="N5" t="s">
        <v>92</v>
      </c>
      <c r="O5" t="s">
        <v>95</v>
      </c>
      <c r="P5" t="s">
        <v>92</v>
      </c>
      <c r="Q5" t="s">
        <v>95</v>
      </c>
      <c r="R5" t="s">
        <v>92</v>
      </c>
      <c r="S5" t="s">
        <v>95</v>
      </c>
    </row>
    <row r="6" spans="1:21" x14ac:dyDescent="0.25">
      <c r="A6" s="11" t="s">
        <v>25</v>
      </c>
      <c r="B6" s="9">
        <v>0</v>
      </c>
      <c r="C6" s="9">
        <v>10700</v>
      </c>
      <c r="D6" s="9">
        <v>0</v>
      </c>
      <c r="E6" s="9">
        <v>14490</v>
      </c>
      <c r="F6" s="9">
        <v>0</v>
      </c>
      <c r="G6" s="9">
        <v>19376</v>
      </c>
      <c r="H6" s="9"/>
      <c r="I6" s="9">
        <v>13250</v>
      </c>
      <c r="J6" s="9"/>
      <c r="K6" s="9">
        <v>18750</v>
      </c>
      <c r="L6" s="9"/>
      <c r="M6" s="9">
        <v>13501</v>
      </c>
      <c r="N6" s="9"/>
      <c r="O6" s="9">
        <v>17826</v>
      </c>
      <c r="P6" s="9"/>
      <c r="Q6" s="9">
        <v>12530</v>
      </c>
      <c r="R6" s="9"/>
      <c r="S6" s="9">
        <v>10381</v>
      </c>
      <c r="T6" s="9">
        <v>0</v>
      </c>
      <c r="U6" s="9">
        <v>130804</v>
      </c>
    </row>
    <row r="7" spans="1:21" x14ac:dyDescent="0.25">
      <c r="A7" s="11" t="s">
        <v>38</v>
      </c>
      <c r="B7" s="9">
        <v>0</v>
      </c>
      <c r="C7" s="9">
        <v>4400</v>
      </c>
      <c r="D7" s="9">
        <v>0</v>
      </c>
      <c r="E7" s="9">
        <v>4200</v>
      </c>
      <c r="F7" s="9">
        <v>0</v>
      </c>
      <c r="G7" s="9">
        <v>10900</v>
      </c>
      <c r="H7" s="9"/>
      <c r="I7" s="9">
        <v>10100</v>
      </c>
      <c r="J7" s="9"/>
      <c r="K7" s="9">
        <v>18750</v>
      </c>
      <c r="L7" s="9"/>
      <c r="M7" s="9">
        <v>6400</v>
      </c>
      <c r="N7" s="9"/>
      <c r="O7" s="9">
        <v>4531</v>
      </c>
      <c r="P7" s="9"/>
      <c r="Q7" s="9">
        <v>13200</v>
      </c>
      <c r="R7" s="9"/>
      <c r="S7" s="9">
        <v>10331</v>
      </c>
      <c r="T7" s="9">
        <v>0</v>
      </c>
      <c r="U7" s="9">
        <v>82812</v>
      </c>
    </row>
    <row r="8" spans="1:21" x14ac:dyDescent="0.25">
      <c r="A8" s="11" t="s">
        <v>32</v>
      </c>
      <c r="B8" s="9">
        <v>0</v>
      </c>
      <c r="C8" s="9">
        <v>8400</v>
      </c>
      <c r="D8" s="9">
        <v>0</v>
      </c>
      <c r="E8" s="9">
        <v>9001</v>
      </c>
      <c r="F8" s="9">
        <v>0</v>
      </c>
      <c r="G8" s="9">
        <v>8100</v>
      </c>
      <c r="H8" s="9">
        <v>0</v>
      </c>
      <c r="I8" s="9">
        <v>15581</v>
      </c>
      <c r="J8" s="9">
        <v>0</v>
      </c>
      <c r="K8" s="9">
        <v>15401</v>
      </c>
      <c r="L8" s="9"/>
      <c r="M8" s="9">
        <v>7600</v>
      </c>
      <c r="N8" s="9"/>
      <c r="O8" s="9">
        <v>14431</v>
      </c>
      <c r="P8" s="9"/>
      <c r="Q8" s="9">
        <v>7600</v>
      </c>
      <c r="R8" s="9"/>
      <c r="S8" s="9">
        <v>7401</v>
      </c>
      <c r="T8" s="9">
        <v>0</v>
      </c>
      <c r="U8" s="9">
        <v>93515</v>
      </c>
    </row>
    <row r="9" spans="1:21" x14ac:dyDescent="0.25">
      <c r="A9" s="11" t="s">
        <v>36</v>
      </c>
      <c r="B9" s="9">
        <v>0</v>
      </c>
      <c r="C9" s="9">
        <v>5700</v>
      </c>
      <c r="D9" s="9">
        <v>0</v>
      </c>
      <c r="E9" s="9">
        <v>6401</v>
      </c>
      <c r="F9" s="9">
        <v>0</v>
      </c>
      <c r="G9" s="9">
        <v>6000</v>
      </c>
      <c r="H9" s="9">
        <v>0</v>
      </c>
      <c r="I9" s="9">
        <v>13901</v>
      </c>
      <c r="J9" s="9">
        <v>0</v>
      </c>
      <c r="K9" s="9">
        <v>6190</v>
      </c>
      <c r="L9" s="9"/>
      <c r="M9" s="9">
        <v>11770</v>
      </c>
      <c r="N9" s="9"/>
      <c r="O9" s="9">
        <v>6000</v>
      </c>
      <c r="P9" s="9"/>
      <c r="Q9" s="9">
        <v>6100</v>
      </c>
      <c r="R9" s="9"/>
      <c r="S9" s="9">
        <v>12020</v>
      </c>
      <c r="T9" s="9">
        <v>0</v>
      </c>
      <c r="U9" s="9">
        <v>74082</v>
      </c>
    </row>
    <row r="10" spans="1:21" x14ac:dyDescent="0.25">
      <c r="A10" s="11" t="s">
        <v>18</v>
      </c>
      <c r="B10" s="9">
        <v>0</v>
      </c>
      <c r="C10" s="9"/>
      <c r="D10" s="9">
        <v>0</v>
      </c>
      <c r="E10" s="9">
        <v>5460</v>
      </c>
      <c r="F10" s="9">
        <v>0</v>
      </c>
      <c r="G10" s="9">
        <v>6117</v>
      </c>
      <c r="H10" s="9">
        <v>0</v>
      </c>
      <c r="I10" s="9">
        <v>11600</v>
      </c>
      <c r="J10" s="9">
        <v>0</v>
      </c>
      <c r="K10" s="9">
        <v>6650</v>
      </c>
      <c r="L10" s="9"/>
      <c r="M10" s="9">
        <v>5970</v>
      </c>
      <c r="N10" s="9"/>
      <c r="O10" s="9">
        <v>7562</v>
      </c>
      <c r="P10" s="9"/>
      <c r="Q10" s="9">
        <v>10070</v>
      </c>
      <c r="R10" s="9"/>
      <c r="S10" s="9">
        <v>5326</v>
      </c>
      <c r="T10" s="9">
        <v>0</v>
      </c>
      <c r="U10" s="9">
        <v>58755</v>
      </c>
    </row>
    <row r="11" spans="1:21" x14ac:dyDescent="0.25">
      <c r="A11" s="11" t="s">
        <v>81</v>
      </c>
      <c r="B11" s="9">
        <v>0</v>
      </c>
      <c r="C11" s="9">
        <v>29200</v>
      </c>
      <c r="D11" s="9">
        <v>0</v>
      </c>
      <c r="E11" s="9">
        <v>39552</v>
      </c>
      <c r="F11" s="9">
        <v>0</v>
      </c>
      <c r="G11" s="9">
        <v>50493</v>
      </c>
      <c r="H11" s="9">
        <v>0</v>
      </c>
      <c r="I11" s="9">
        <v>64432</v>
      </c>
      <c r="J11" s="9">
        <v>0</v>
      </c>
      <c r="K11" s="9">
        <v>65741</v>
      </c>
      <c r="L11" s="9"/>
      <c r="M11" s="9">
        <v>45241</v>
      </c>
      <c r="N11" s="9"/>
      <c r="O11" s="9">
        <v>50350</v>
      </c>
      <c r="P11" s="9"/>
      <c r="Q11" s="9">
        <v>49500</v>
      </c>
      <c r="R11" s="9"/>
      <c r="S11" s="9">
        <v>45459</v>
      </c>
      <c r="T11" s="9">
        <v>0</v>
      </c>
      <c r="U11" s="9">
        <v>439968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2D922-B159-4B08-8A0E-9483C7411FB4}">
  <dimension ref="A1:J82"/>
  <sheetViews>
    <sheetView workbookViewId="0">
      <selection activeCell="E1" sqref="E1:E12"/>
    </sheetView>
  </sheetViews>
  <sheetFormatPr baseColWidth="10" defaultRowHeight="15" x14ac:dyDescent="0.25"/>
  <cols>
    <col min="1" max="1" width="9.5703125" bestFit="1" customWidth="1"/>
    <col min="2" max="2" width="13.140625" bestFit="1" customWidth="1"/>
    <col min="3" max="3" width="10.7109375" bestFit="1" customWidth="1"/>
    <col min="4" max="4" width="17.140625" bestFit="1" customWidth="1"/>
    <col min="5" max="5" width="16.5703125" bestFit="1" customWidth="1"/>
    <col min="6" max="6" width="14.28515625" bestFit="1" customWidth="1"/>
    <col min="7" max="7" width="17.140625" bestFit="1" customWidth="1"/>
    <col min="8" max="8" width="15.42578125" bestFit="1" customWidth="1"/>
    <col min="9" max="9" width="30.140625" bestFit="1" customWidth="1"/>
    <col min="10" max="10" width="20.5703125" bestFit="1" customWidth="1"/>
  </cols>
  <sheetData>
    <row r="1" spans="1:10" x14ac:dyDescent="0.25">
      <c r="A1" t="s">
        <v>79</v>
      </c>
      <c r="B1" t="s">
        <v>61</v>
      </c>
      <c r="C1" t="s">
        <v>58</v>
      </c>
      <c r="D1" t="s">
        <v>54</v>
      </c>
      <c r="E1" t="s">
        <v>55</v>
      </c>
      <c r="F1" t="s">
        <v>56</v>
      </c>
      <c r="G1" t="s">
        <v>59</v>
      </c>
      <c r="H1" t="s">
        <v>52</v>
      </c>
      <c r="I1" t="s">
        <v>64</v>
      </c>
      <c r="J1" t="s">
        <v>63</v>
      </c>
    </row>
    <row r="2" spans="1:10" x14ac:dyDescent="0.25">
      <c r="A2" t="s">
        <v>25</v>
      </c>
      <c r="B2" s="7">
        <v>45665</v>
      </c>
      <c r="C2" s="9">
        <v>0</v>
      </c>
      <c r="D2" s="9">
        <v>6300</v>
      </c>
      <c r="E2" s="9" t="s">
        <v>96</v>
      </c>
      <c r="F2">
        <v>0</v>
      </c>
      <c r="G2" s="9">
        <v>7095</v>
      </c>
    </row>
    <row r="3" spans="1:10" x14ac:dyDescent="0.25">
      <c r="A3" t="s">
        <v>25</v>
      </c>
      <c r="B3" s="7">
        <v>45678</v>
      </c>
      <c r="C3" s="9">
        <v>0</v>
      </c>
      <c r="D3" s="9">
        <v>4400</v>
      </c>
      <c r="E3" s="9" t="s">
        <v>96</v>
      </c>
      <c r="F3">
        <v>0</v>
      </c>
      <c r="G3" s="9">
        <v>4400</v>
      </c>
    </row>
    <row r="4" spans="1:10" x14ac:dyDescent="0.25">
      <c r="A4" t="s">
        <v>25</v>
      </c>
      <c r="B4" s="7">
        <v>45691</v>
      </c>
      <c r="C4" s="9">
        <v>0</v>
      </c>
      <c r="D4" s="9">
        <v>6700</v>
      </c>
      <c r="E4" s="9" t="s">
        <v>96</v>
      </c>
      <c r="F4">
        <v>0</v>
      </c>
      <c r="G4" s="9">
        <v>6700</v>
      </c>
    </row>
    <row r="5" spans="1:10" x14ac:dyDescent="0.25">
      <c r="A5" t="s">
        <v>25</v>
      </c>
      <c r="B5" s="7">
        <v>45695</v>
      </c>
      <c r="C5" s="9">
        <v>0</v>
      </c>
      <c r="D5" s="9">
        <v>2990</v>
      </c>
      <c r="E5" s="9" t="s">
        <v>96</v>
      </c>
      <c r="F5">
        <v>0</v>
      </c>
      <c r="G5" s="9">
        <v>2990</v>
      </c>
      <c r="H5" t="s">
        <v>62</v>
      </c>
    </row>
    <row r="6" spans="1:10" x14ac:dyDescent="0.25">
      <c r="A6" t="s">
        <v>25</v>
      </c>
      <c r="B6" s="7">
        <v>45699</v>
      </c>
      <c r="C6" s="9">
        <v>0</v>
      </c>
      <c r="D6" s="9">
        <v>4800</v>
      </c>
      <c r="E6" s="9" t="s">
        <v>101</v>
      </c>
      <c r="F6">
        <v>0</v>
      </c>
      <c r="G6" s="9">
        <v>6470</v>
      </c>
    </row>
    <row r="7" spans="1:10" x14ac:dyDescent="0.25">
      <c r="A7" t="s">
        <v>25</v>
      </c>
      <c r="B7" s="7">
        <v>45722</v>
      </c>
      <c r="C7" s="9">
        <v>0</v>
      </c>
      <c r="D7" s="9">
        <v>6501</v>
      </c>
      <c r="E7" s="9" t="s">
        <v>101</v>
      </c>
      <c r="F7">
        <v>0</v>
      </c>
      <c r="G7" s="9">
        <v>6501</v>
      </c>
    </row>
    <row r="8" spans="1:10" x14ac:dyDescent="0.25">
      <c r="A8" t="s">
        <v>25</v>
      </c>
      <c r="B8" s="7">
        <v>45733</v>
      </c>
      <c r="C8" s="9"/>
      <c r="D8" s="9">
        <v>6000</v>
      </c>
      <c r="E8" s="9" t="s">
        <v>101</v>
      </c>
      <c r="F8">
        <v>0</v>
      </c>
      <c r="G8" s="9">
        <v>6000</v>
      </c>
    </row>
    <row r="9" spans="1:10" x14ac:dyDescent="0.25">
      <c r="A9" t="s">
        <v>25</v>
      </c>
      <c r="B9" s="7">
        <v>45742</v>
      </c>
      <c r="C9" s="9"/>
      <c r="D9" s="9">
        <v>6875</v>
      </c>
      <c r="E9" s="9" t="s">
        <v>101</v>
      </c>
      <c r="F9">
        <v>0</v>
      </c>
      <c r="G9" s="9">
        <v>6875</v>
      </c>
    </row>
    <row r="10" spans="1:10" x14ac:dyDescent="0.25">
      <c r="A10" t="s">
        <v>25</v>
      </c>
      <c r="B10" s="7">
        <v>45749</v>
      </c>
      <c r="C10" s="9"/>
      <c r="D10" s="9">
        <v>5050</v>
      </c>
      <c r="E10" s="9" t="s">
        <v>101</v>
      </c>
      <c r="F10">
        <v>0</v>
      </c>
      <c r="G10" s="9">
        <v>5050</v>
      </c>
    </row>
    <row r="11" spans="1:10" x14ac:dyDescent="0.25">
      <c r="A11" t="s">
        <v>25</v>
      </c>
      <c r="B11" s="7">
        <v>45756</v>
      </c>
      <c r="C11" s="9"/>
      <c r="D11" s="9">
        <v>8200</v>
      </c>
      <c r="E11" s="9" t="s">
        <v>101</v>
      </c>
      <c r="F11">
        <v>0</v>
      </c>
      <c r="G11" s="9">
        <v>8200</v>
      </c>
    </row>
    <row r="12" spans="1:10" x14ac:dyDescent="0.25">
      <c r="A12" t="s">
        <v>25</v>
      </c>
      <c r="B12" s="7">
        <v>45783</v>
      </c>
      <c r="C12" s="9"/>
      <c r="D12" s="9">
        <v>6850</v>
      </c>
      <c r="E12" s="9" t="s">
        <v>101</v>
      </c>
      <c r="F12">
        <v>0</v>
      </c>
      <c r="G12" s="9">
        <v>6850</v>
      </c>
    </row>
    <row r="13" spans="1:10" x14ac:dyDescent="0.25">
      <c r="A13" t="s">
        <v>25</v>
      </c>
      <c r="B13" s="7">
        <v>45797</v>
      </c>
      <c r="C13" s="9"/>
      <c r="D13" s="9">
        <v>6900</v>
      </c>
      <c r="E13" s="9" t="s">
        <v>101</v>
      </c>
      <c r="F13">
        <v>0</v>
      </c>
      <c r="G13" s="9">
        <v>6900</v>
      </c>
    </row>
    <row r="14" spans="1:10" x14ac:dyDescent="0.25">
      <c r="A14" t="s">
        <v>25</v>
      </c>
      <c r="B14" s="7">
        <v>45807</v>
      </c>
      <c r="C14" s="9"/>
      <c r="D14" s="9">
        <v>5000</v>
      </c>
      <c r="E14" s="9" t="s">
        <v>101</v>
      </c>
      <c r="F14">
        <v>0</v>
      </c>
      <c r="G14" s="9">
        <v>5000</v>
      </c>
    </row>
    <row r="15" spans="1:10" x14ac:dyDescent="0.25">
      <c r="A15" t="s">
        <v>25</v>
      </c>
      <c r="B15" s="7">
        <v>45819</v>
      </c>
      <c r="C15" s="9"/>
      <c r="D15" s="9">
        <v>6801</v>
      </c>
      <c r="E15" s="9" t="s">
        <v>101</v>
      </c>
      <c r="F15">
        <v>0</v>
      </c>
      <c r="G15" s="9">
        <v>6801</v>
      </c>
    </row>
    <row r="16" spans="1:10" x14ac:dyDescent="0.25">
      <c r="A16" t="s">
        <v>25</v>
      </c>
      <c r="B16" s="7">
        <v>45832</v>
      </c>
      <c r="C16" s="9"/>
      <c r="D16" s="9">
        <v>6700</v>
      </c>
      <c r="E16" s="9" t="s">
        <v>101</v>
      </c>
      <c r="F16">
        <v>0</v>
      </c>
      <c r="G16" s="9">
        <v>6700</v>
      </c>
    </row>
    <row r="17" spans="1:9" x14ac:dyDescent="0.25">
      <c r="A17" t="s">
        <v>25</v>
      </c>
      <c r="B17" s="7">
        <v>45841</v>
      </c>
      <c r="C17" s="9"/>
      <c r="D17" s="9">
        <v>6451</v>
      </c>
      <c r="E17" s="9" t="s">
        <v>101</v>
      </c>
      <c r="F17">
        <v>0</v>
      </c>
      <c r="G17" s="9">
        <v>6451</v>
      </c>
    </row>
    <row r="18" spans="1:9" x14ac:dyDescent="0.25">
      <c r="A18" t="s">
        <v>25</v>
      </c>
      <c r="B18" s="7">
        <v>45854</v>
      </c>
      <c r="C18" s="9"/>
      <c r="D18" s="9">
        <v>6000</v>
      </c>
      <c r="E18" s="9" t="s">
        <v>101</v>
      </c>
      <c r="F18">
        <v>0</v>
      </c>
      <c r="G18" s="9">
        <v>6000</v>
      </c>
    </row>
    <row r="19" spans="1:9" x14ac:dyDescent="0.25">
      <c r="A19" t="s">
        <v>25</v>
      </c>
      <c r="B19" s="7">
        <v>45863</v>
      </c>
      <c r="C19" s="9"/>
      <c r="D19" s="9">
        <v>5375</v>
      </c>
      <c r="E19" s="9" t="s">
        <v>101</v>
      </c>
      <c r="F19">
        <v>0</v>
      </c>
      <c r="G19" s="9">
        <v>5375</v>
      </c>
    </row>
    <row r="20" spans="1:9" x14ac:dyDescent="0.25">
      <c r="A20" t="s">
        <v>25</v>
      </c>
      <c r="B20" s="7">
        <v>45876</v>
      </c>
      <c r="C20" s="9"/>
      <c r="D20" s="9">
        <v>6400</v>
      </c>
      <c r="E20" s="9" t="s">
        <v>101</v>
      </c>
      <c r="F20">
        <v>0</v>
      </c>
      <c r="G20" s="9">
        <v>6400</v>
      </c>
    </row>
    <row r="21" spans="1:9" x14ac:dyDescent="0.25">
      <c r="A21" t="s">
        <v>25</v>
      </c>
      <c r="B21" s="7">
        <v>45889</v>
      </c>
      <c r="C21" s="9"/>
      <c r="D21" s="9">
        <v>6130</v>
      </c>
      <c r="E21" s="9" t="s">
        <v>101</v>
      </c>
      <c r="F21">
        <v>0</v>
      </c>
      <c r="G21" s="9">
        <v>6130</v>
      </c>
    </row>
    <row r="22" spans="1:9" x14ac:dyDescent="0.25">
      <c r="A22" t="s">
        <v>25</v>
      </c>
      <c r="B22" s="7">
        <v>45908</v>
      </c>
      <c r="C22" s="9"/>
      <c r="D22" s="9">
        <v>5401</v>
      </c>
      <c r="E22" s="9" t="s">
        <v>101</v>
      </c>
      <c r="F22">
        <v>0</v>
      </c>
      <c r="G22" s="9">
        <v>5401</v>
      </c>
    </row>
    <row r="23" spans="1:9" x14ac:dyDescent="0.25">
      <c r="A23" t="s">
        <v>25</v>
      </c>
      <c r="B23" s="7">
        <v>45917</v>
      </c>
      <c r="C23" s="9"/>
      <c r="D23" s="9">
        <v>4980</v>
      </c>
      <c r="E23" s="9" t="s">
        <v>101</v>
      </c>
      <c r="F23">
        <v>0</v>
      </c>
      <c r="G23" s="9">
        <v>4980</v>
      </c>
    </row>
    <row r="24" spans="1:9" x14ac:dyDescent="0.25">
      <c r="A24" t="s">
        <v>38</v>
      </c>
      <c r="B24" s="7">
        <v>45684</v>
      </c>
      <c r="C24" s="9">
        <v>0</v>
      </c>
      <c r="D24" s="9">
        <v>4400</v>
      </c>
      <c r="E24" s="9" t="s">
        <v>102</v>
      </c>
      <c r="G24" s="9">
        <v>5130</v>
      </c>
      <c r="I24">
        <v>0</v>
      </c>
    </row>
    <row r="25" spans="1:9" x14ac:dyDescent="0.25">
      <c r="A25" t="s">
        <v>38</v>
      </c>
      <c r="B25" s="7">
        <v>45685</v>
      </c>
      <c r="C25" s="9">
        <v>0</v>
      </c>
      <c r="D25" s="9">
        <v>0</v>
      </c>
      <c r="E25" s="9" t="s">
        <v>103</v>
      </c>
      <c r="G25" s="9">
        <v>2090</v>
      </c>
      <c r="I25">
        <v>0</v>
      </c>
    </row>
    <row r="26" spans="1:9" x14ac:dyDescent="0.25">
      <c r="A26" t="s">
        <v>38</v>
      </c>
      <c r="B26" s="7">
        <v>45693</v>
      </c>
      <c r="C26" s="9">
        <v>0</v>
      </c>
      <c r="D26" s="9">
        <v>0</v>
      </c>
      <c r="E26" s="9" t="s">
        <v>104</v>
      </c>
      <c r="G26" s="9">
        <v>2590</v>
      </c>
      <c r="I26">
        <v>0</v>
      </c>
    </row>
    <row r="27" spans="1:9" x14ac:dyDescent="0.25">
      <c r="A27" t="s">
        <v>38</v>
      </c>
      <c r="B27" s="7">
        <v>45707</v>
      </c>
      <c r="C27" s="9">
        <v>0</v>
      </c>
      <c r="D27" s="9">
        <v>4200</v>
      </c>
      <c r="E27" s="9" t="s">
        <v>105</v>
      </c>
      <c r="G27" s="9">
        <v>5906</v>
      </c>
      <c r="I27">
        <v>0</v>
      </c>
    </row>
    <row r="28" spans="1:9" x14ac:dyDescent="0.25">
      <c r="A28" t="s">
        <v>38</v>
      </c>
      <c r="B28" s="7">
        <v>45722</v>
      </c>
      <c r="C28" s="9">
        <v>0</v>
      </c>
      <c r="D28" s="9">
        <v>4800</v>
      </c>
      <c r="E28" s="9" t="s">
        <v>106</v>
      </c>
      <c r="G28" s="9">
        <v>6885</v>
      </c>
      <c r="I28">
        <v>0</v>
      </c>
    </row>
    <row r="29" spans="1:9" x14ac:dyDescent="0.25">
      <c r="A29" t="s">
        <v>38</v>
      </c>
      <c r="B29" s="7">
        <v>45741</v>
      </c>
      <c r="C29" s="9">
        <v>0</v>
      </c>
      <c r="D29" s="9">
        <v>6100</v>
      </c>
      <c r="E29" s="9" t="s">
        <v>107</v>
      </c>
      <c r="G29" s="9">
        <v>7400</v>
      </c>
      <c r="I29">
        <v>0</v>
      </c>
    </row>
    <row r="30" spans="1:9" x14ac:dyDescent="0.25">
      <c r="A30" t="s">
        <v>38</v>
      </c>
      <c r="B30" s="7">
        <v>45757</v>
      </c>
      <c r="C30" s="9"/>
      <c r="D30" s="9">
        <v>5900</v>
      </c>
      <c r="E30" s="9" t="s">
        <v>107</v>
      </c>
      <c r="G30" s="9">
        <v>5900</v>
      </c>
      <c r="I30">
        <v>0</v>
      </c>
    </row>
    <row r="31" spans="1:9" x14ac:dyDescent="0.25">
      <c r="A31" t="s">
        <v>38</v>
      </c>
      <c r="B31" s="7">
        <v>45776</v>
      </c>
      <c r="C31" s="9"/>
      <c r="D31" s="9">
        <v>4200</v>
      </c>
      <c r="E31" s="9" t="s">
        <v>108</v>
      </c>
      <c r="G31" s="9">
        <v>6350</v>
      </c>
      <c r="I31">
        <v>0</v>
      </c>
    </row>
    <row r="32" spans="1:9" x14ac:dyDescent="0.25">
      <c r="A32" t="s">
        <v>38</v>
      </c>
      <c r="B32" s="7">
        <v>45783</v>
      </c>
      <c r="C32" s="9"/>
      <c r="D32" s="9">
        <v>6850</v>
      </c>
      <c r="E32" s="9" t="s">
        <v>108</v>
      </c>
      <c r="G32" s="9">
        <v>6850</v>
      </c>
      <c r="I32">
        <v>0</v>
      </c>
    </row>
    <row r="33" spans="1:9" x14ac:dyDescent="0.25">
      <c r="A33" t="s">
        <v>38</v>
      </c>
      <c r="B33" s="7">
        <v>45797</v>
      </c>
      <c r="C33" s="9"/>
      <c r="D33" s="9">
        <v>6900</v>
      </c>
      <c r="E33" s="9" t="s">
        <v>108</v>
      </c>
      <c r="G33" s="9">
        <v>6900</v>
      </c>
      <c r="I33">
        <v>0</v>
      </c>
    </row>
    <row r="34" spans="1:9" x14ac:dyDescent="0.25">
      <c r="A34" t="s">
        <v>38</v>
      </c>
      <c r="B34" s="7">
        <v>45807</v>
      </c>
      <c r="C34" s="9"/>
      <c r="D34" s="9">
        <v>5000</v>
      </c>
      <c r="E34" s="9" t="s">
        <v>108</v>
      </c>
      <c r="G34" s="9">
        <v>5000</v>
      </c>
      <c r="I34">
        <v>0</v>
      </c>
    </row>
    <row r="35" spans="1:9" x14ac:dyDescent="0.25">
      <c r="A35" t="s">
        <v>38</v>
      </c>
      <c r="B35" s="7">
        <v>45825</v>
      </c>
      <c r="C35" s="9"/>
      <c r="D35" s="9">
        <v>6400</v>
      </c>
      <c r="E35" s="9" t="s">
        <v>97</v>
      </c>
      <c r="G35" s="9">
        <v>7875</v>
      </c>
      <c r="I35">
        <v>0</v>
      </c>
    </row>
    <row r="36" spans="1:9" x14ac:dyDescent="0.25">
      <c r="A36" t="s">
        <v>38</v>
      </c>
      <c r="B36" s="7">
        <v>45842</v>
      </c>
      <c r="C36" s="9"/>
      <c r="D36" s="9">
        <v>4531</v>
      </c>
      <c r="E36" s="9" t="s">
        <v>98</v>
      </c>
      <c r="G36" s="9">
        <v>6316</v>
      </c>
      <c r="I36">
        <v>0</v>
      </c>
    </row>
    <row r="37" spans="1:9" x14ac:dyDescent="0.25">
      <c r="A37" t="s">
        <v>38</v>
      </c>
      <c r="B37" s="7">
        <v>45876</v>
      </c>
      <c r="C37" s="9"/>
      <c r="D37" s="9">
        <v>6600</v>
      </c>
      <c r="E37" s="9" t="s">
        <v>109</v>
      </c>
      <c r="G37" s="9">
        <v>8140</v>
      </c>
      <c r="I37">
        <v>0</v>
      </c>
    </row>
    <row r="38" spans="1:9" x14ac:dyDescent="0.25">
      <c r="A38" t="s">
        <v>38</v>
      </c>
      <c r="B38" s="7">
        <v>45877</v>
      </c>
      <c r="C38" s="9"/>
      <c r="D38" s="9"/>
      <c r="E38" s="9" t="s">
        <v>109</v>
      </c>
      <c r="G38" s="9">
        <v>1350</v>
      </c>
      <c r="I38">
        <v>1350</v>
      </c>
    </row>
    <row r="39" spans="1:9" x14ac:dyDescent="0.25">
      <c r="A39" t="s">
        <v>38</v>
      </c>
      <c r="B39" s="7">
        <v>45881</v>
      </c>
      <c r="C39" s="9"/>
      <c r="D39" s="9"/>
      <c r="E39" s="9" t="s">
        <v>110</v>
      </c>
      <c r="G39" s="9">
        <v>2190</v>
      </c>
      <c r="I39">
        <v>0</v>
      </c>
    </row>
    <row r="40" spans="1:9" x14ac:dyDescent="0.25">
      <c r="A40" t="s">
        <v>38</v>
      </c>
      <c r="B40" s="7">
        <v>45896</v>
      </c>
      <c r="C40" s="9"/>
      <c r="D40" s="9"/>
      <c r="E40" s="9" t="s">
        <v>111</v>
      </c>
      <c r="G40" s="9">
        <v>1160</v>
      </c>
      <c r="I40">
        <v>0</v>
      </c>
    </row>
    <row r="41" spans="1:9" x14ac:dyDescent="0.25">
      <c r="A41" t="s">
        <v>38</v>
      </c>
      <c r="B41" s="7">
        <v>45898</v>
      </c>
      <c r="C41" s="9"/>
      <c r="D41" s="9">
        <v>6600</v>
      </c>
      <c r="E41" s="9" t="s">
        <v>99</v>
      </c>
      <c r="G41" s="9">
        <v>6795</v>
      </c>
      <c r="I41">
        <v>0</v>
      </c>
    </row>
    <row r="42" spans="1:9" x14ac:dyDescent="0.25">
      <c r="A42" t="s">
        <v>38</v>
      </c>
      <c r="B42" s="7">
        <v>45904</v>
      </c>
      <c r="C42" s="9"/>
      <c r="D42" s="9">
        <v>1630</v>
      </c>
      <c r="E42" s="9" t="s">
        <v>99</v>
      </c>
      <c r="G42" s="9">
        <v>1630</v>
      </c>
      <c r="H42" t="s">
        <v>65</v>
      </c>
      <c r="I42">
        <v>0</v>
      </c>
    </row>
    <row r="43" spans="1:9" x14ac:dyDescent="0.25">
      <c r="A43" t="s">
        <v>38</v>
      </c>
      <c r="B43" s="7">
        <v>45915</v>
      </c>
      <c r="C43" s="9"/>
      <c r="D43" s="9">
        <v>3000</v>
      </c>
      <c r="E43" s="9" t="s">
        <v>99</v>
      </c>
      <c r="G43" s="9">
        <v>3000</v>
      </c>
      <c r="I43">
        <v>0</v>
      </c>
    </row>
    <row r="44" spans="1:9" x14ac:dyDescent="0.25">
      <c r="A44" t="s">
        <v>38</v>
      </c>
      <c r="B44" s="7">
        <v>45919</v>
      </c>
      <c r="C44" s="9"/>
      <c r="D44" s="9">
        <v>5701</v>
      </c>
      <c r="E44" s="9" t="s">
        <v>99</v>
      </c>
      <c r="G44" s="9">
        <v>5701</v>
      </c>
      <c r="I44">
        <v>0</v>
      </c>
    </row>
    <row r="45" spans="1:9" x14ac:dyDescent="0.25">
      <c r="A45" t="s">
        <v>32</v>
      </c>
      <c r="B45" s="7">
        <v>45680</v>
      </c>
      <c r="C45" s="9">
        <v>0</v>
      </c>
      <c r="D45" s="9">
        <v>8400</v>
      </c>
      <c r="E45" s="9" t="s">
        <v>99</v>
      </c>
      <c r="F45">
        <v>0</v>
      </c>
      <c r="G45" s="9">
        <v>8400</v>
      </c>
    </row>
    <row r="46" spans="1:9" x14ac:dyDescent="0.25">
      <c r="A46" t="s">
        <v>32</v>
      </c>
      <c r="B46" s="7">
        <v>45702</v>
      </c>
      <c r="C46" s="9">
        <v>0</v>
      </c>
      <c r="D46" s="9">
        <v>9001</v>
      </c>
      <c r="E46" s="9" t="s">
        <v>99</v>
      </c>
      <c r="F46">
        <v>0</v>
      </c>
      <c r="G46" s="9">
        <v>9001</v>
      </c>
    </row>
    <row r="47" spans="1:9" x14ac:dyDescent="0.25">
      <c r="A47" t="s">
        <v>32</v>
      </c>
      <c r="B47" s="7">
        <v>45740</v>
      </c>
      <c r="C47" s="9">
        <v>0</v>
      </c>
      <c r="D47" s="9">
        <v>8100</v>
      </c>
      <c r="E47" s="9" t="s">
        <v>99</v>
      </c>
      <c r="F47">
        <v>0</v>
      </c>
      <c r="G47" s="9">
        <v>8100</v>
      </c>
    </row>
    <row r="48" spans="1:9" x14ac:dyDescent="0.25">
      <c r="A48" t="s">
        <v>32</v>
      </c>
      <c r="B48" s="7">
        <v>45751</v>
      </c>
      <c r="C48" s="9">
        <v>0</v>
      </c>
      <c r="D48" s="9">
        <v>8001</v>
      </c>
      <c r="E48" s="9" t="s">
        <v>99</v>
      </c>
      <c r="F48">
        <v>0</v>
      </c>
      <c r="G48" s="9">
        <v>8001</v>
      </c>
    </row>
    <row r="49" spans="1:7" x14ac:dyDescent="0.25">
      <c r="A49" t="s">
        <v>32</v>
      </c>
      <c r="B49" s="7">
        <v>45769</v>
      </c>
      <c r="C49" s="9">
        <v>0</v>
      </c>
      <c r="D49" s="9">
        <v>7580</v>
      </c>
      <c r="E49" s="9" t="s">
        <v>99</v>
      </c>
      <c r="F49">
        <v>0</v>
      </c>
      <c r="G49" s="9">
        <v>7580</v>
      </c>
    </row>
    <row r="50" spans="1:7" x14ac:dyDescent="0.25">
      <c r="A50" t="s">
        <v>32</v>
      </c>
      <c r="B50" s="7">
        <v>45790</v>
      </c>
      <c r="C50" s="9">
        <v>0</v>
      </c>
      <c r="D50" s="9">
        <v>7901</v>
      </c>
      <c r="E50" s="9" t="s">
        <v>99</v>
      </c>
      <c r="F50">
        <v>880</v>
      </c>
      <c r="G50" s="9">
        <v>8781</v>
      </c>
    </row>
    <row r="51" spans="1:7" x14ac:dyDescent="0.25">
      <c r="A51" t="s">
        <v>32</v>
      </c>
      <c r="B51" s="7">
        <v>45804</v>
      </c>
      <c r="C51" s="9"/>
      <c r="D51" s="9">
        <v>7500</v>
      </c>
      <c r="E51" s="9" t="s">
        <v>99</v>
      </c>
      <c r="G51" s="9">
        <v>7500</v>
      </c>
    </row>
    <row r="52" spans="1:7" x14ac:dyDescent="0.25">
      <c r="A52" t="s">
        <v>32</v>
      </c>
      <c r="B52" s="7">
        <v>45824</v>
      </c>
      <c r="C52" s="9"/>
      <c r="D52" s="9">
        <v>7600</v>
      </c>
      <c r="E52" s="9" t="s">
        <v>99</v>
      </c>
      <c r="G52" s="9">
        <v>7600</v>
      </c>
    </row>
    <row r="53" spans="1:7" x14ac:dyDescent="0.25">
      <c r="A53" t="s">
        <v>32</v>
      </c>
      <c r="B53" s="7">
        <v>45845</v>
      </c>
      <c r="C53" s="9"/>
      <c r="D53" s="9">
        <v>7430</v>
      </c>
      <c r="E53" s="9" t="s">
        <v>99</v>
      </c>
      <c r="G53" s="9">
        <v>7430</v>
      </c>
    </row>
    <row r="54" spans="1:7" x14ac:dyDescent="0.25">
      <c r="A54" t="s">
        <v>32</v>
      </c>
      <c r="B54" s="7">
        <v>45863</v>
      </c>
      <c r="C54" s="9"/>
      <c r="D54" s="9">
        <v>7001</v>
      </c>
      <c r="E54" s="9" t="s">
        <v>99</v>
      </c>
      <c r="G54" s="9">
        <v>7001</v>
      </c>
    </row>
    <row r="55" spans="1:7" x14ac:dyDescent="0.25">
      <c r="A55" t="s">
        <v>32</v>
      </c>
      <c r="B55" s="7">
        <v>45887</v>
      </c>
      <c r="C55" s="9"/>
      <c r="D55" s="9">
        <v>7600</v>
      </c>
      <c r="E55" s="9" t="s">
        <v>99</v>
      </c>
      <c r="G55" s="9">
        <v>7600</v>
      </c>
    </row>
    <row r="56" spans="1:7" x14ac:dyDescent="0.25">
      <c r="A56" t="s">
        <v>32</v>
      </c>
      <c r="B56" s="7">
        <v>45917</v>
      </c>
      <c r="C56" s="9"/>
      <c r="D56" s="9">
        <v>7401</v>
      </c>
      <c r="E56" s="9" t="s">
        <v>99</v>
      </c>
      <c r="G56" s="9">
        <v>7401</v>
      </c>
    </row>
    <row r="57" spans="1:7" x14ac:dyDescent="0.25">
      <c r="A57" t="s">
        <v>36</v>
      </c>
      <c r="B57" s="7">
        <v>45678</v>
      </c>
      <c r="C57" s="9">
        <v>0</v>
      </c>
      <c r="D57" s="9">
        <v>5700</v>
      </c>
      <c r="E57" s="9" t="s">
        <v>100</v>
      </c>
      <c r="F57">
        <v>0</v>
      </c>
      <c r="G57" s="9">
        <v>9185</v>
      </c>
    </row>
    <row r="58" spans="1:7" x14ac:dyDescent="0.25">
      <c r="A58" t="s">
        <v>36</v>
      </c>
      <c r="B58" s="7">
        <v>45713</v>
      </c>
      <c r="C58" s="9">
        <v>0</v>
      </c>
      <c r="D58" s="9">
        <v>6401</v>
      </c>
      <c r="E58" s="9" t="s">
        <v>100</v>
      </c>
      <c r="F58">
        <v>0</v>
      </c>
      <c r="G58" s="9">
        <v>6401</v>
      </c>
    </row>
    <row r="59" spans="1:7" x14ac:dyDescent="0.25">
      <c r="A59" t="s">
        <v>36</v>
      </c>
      <c r="B59" s="7">
        <v>45732</v>
      </c>
      <c r="C59" s="9">
        <v>0</v>
      </c>
      <c r="D59" s="9">
        <v>6000</v>
      </c>
      <c r="E59" s="9" t="s">
        <v>100</v>
      </c>
      <c r="F59">
        <v>0</v>
      </c>
      <c r="G59" s="9">
        <v>6000</v>
      </c>
    </row>
    <row r="60" spans="1:7" x14ac:dyDescent="0.25">
      <c r="A60" t="s">
        <v>36</v>
      </c>
      <c r="B60" s="7">
        <v>45750</v>
      </c>
      <c r="C60" s="9">
        <v>0</v>
      </c>
      <c r="D60" s="9">
        <v>7500</v>
      </c>
      <c r="E60" s="9" t="s">
        <v>100</v>
      </c>
      <c r="F60">
        <v>0</v>
      </c>
      <c r="G60" s="9">
        <v>7500</v>
      </c>
    </row>
    <row r="61" spans="1:7" x14ac:dyDescent="0.25">
      <c r="A61" t="s">
        <v>36</v>
      </c>
      <c r="B61" s="7">
        <v>45774</v>
      </c>
      <c r="C61" s="9">
        <v>0</v>
      </c>
      <c r="D61" s="9">
        <v>6401</v>
      </c>
      <c r="E61" s="9" t="s">
        <v>100</v>
      </c>
      <c r="F61">
        <v>0</v>
      </c>
      <c r="G61" s="9">
        <v>6401</v>
      </c>
    </row>
    <row r="62" spans="1:7" x14ac:dyDescent="0.25">
      <c r="A62" t="s">
        <v>36</v>
      </c>
      <c r="B62" s="7">
        <v>45796</v>
      </c>
      <c r="C62" s="9">
        <v>0</v>
      </c>
      <c r="D62" s="9">
        <v>6190</v>
      </c>
      <c r="E62" s="9" t="s">
        <v>100</v>
      </c>
      <c r="F62">
        <v>0</v>
      </c>
      <c r="G62" s="9">
        <v>6190</v>
      </c>
    </row>
    <row r="63" spans="1:7" x14ac:dyDescent="0.25">
      <c r="A63" t="s">
        <v>36</v>
      </c>
      <c r="B63" s="7">
        <v>45812</v>
      </c>
      <c r="C63" s="9"/>
      <c r="D63" s="9">
        <v>5800</v>
      </c>
      <c r="E63" s="9" t="s">
        <v>100</v>
      </c>
      <c r="F63">
        <v>0</v>
      </c>
      <c r="G63" s="9">
        <v>5800</v>
      </c>
    </row>
    <row r="64" spans="1:7" x14ac:dyDescent="0.25">
      <c r="A64" t="s">
        <v>36</v>
      </c>
      <c r="B64" s="7">
        <v>45834</v>
      </c>
      <c r="C64" s="9"/>
      <c r="D64" s="9">
        <v>5970</v>
      </c>
      <c r="E64" s="9" t="s">
        <v>100</v>
      </c>
      <c r="F64">
        <v>0</v>
      </c>
      <c r="G64" s="9">
        <v>5970</v>
      </c>
    </row>
    <row r="65" spans="1:10" x14ac:dyDescent="0.25">
      <c r="A65" t="s">
        <v>36</v>
      </c>
      <c r="B65" s="7">
        <v>45855</v>
      </c>
      <c r="C65" s="9"/>
      <c r="D65" s="9">
        <v>6000</v>
      </c>
      <c r="E65" s="9" t="s">
        <v>100</v>
      </c>
      <c r="F65">
        <v>0</v>
      </c>
      <c r="G65" s="9">
        <v>6000</v>
      </c>
    </row>
    <row r="66" spans="1:10" x14ac:dyDescent="0.25">
      <c r="A66" t="s">
        <v>36</v>
      </c>
      <c r="B66" s="7">
        <v>45876</v>
      </c>
      <c r="C66" s="9"/>
      <c r="D66" s="9">
        <v>6100</v>
      </c>
      <c r="E66" s="9" t="s">
        <v>100</v>
      </c>
      <c r="F66">
        <v>0</v>
      </c>
      <c r="G66" s="9">
        <v>6100</v>
      </c>
    </row>
    <row r="67" spans="1:10" x14ac:dyDescent="0.25">
      <c r="A67" t="s">
        <v>36</v>
      </c>
      <c r="B67" s="7">
        <v>45904</v>
      </c>
      <c r="C67" s="9"/>
      <c r="D67" s="9">
        <v>6200</v>
      </c>
      <c r="E67" s="9" t="s">
        <v>100</v>
      </c>
      <c r="F67">
        <v>0</v>
      </c>
      <c r="G67" s="9">
        <v>6200</v>
      </c>
    </row>
    <row r="68" spans="1:10" x14ac:dyDescent="0.25">
      <c r="A68" t="s">
        <v>36</v>
      </c>
      <c r="B68" s="7">
        <v>45909</v>
      </c>
      <c r="C68" s="9"/>
      <c r="D68" s="9"/>
      <c r="E68" s="9" t="s">
        <v>96</v>
      </c>
      <c r="F68">
        <v>0</v>
      </c>
      <c r="G68" s="9">
        <v>795</v>
      </c>
    </row>
    <row r="69" spans="1:10" x14ac:dyDescent="0.25">
      <c r="A69" t="s">
        <v>36</v>
      </c>
      <c r="B69" s="7">
        <v>45924</v>
      </c>
      <c r="C69" s="9"/>
      <c r="D69" s="9">
        <v>5820</v>
      </c>
      <c r="E69" s="9" t="s">
        <v>96</v>
      </c>
      <c r="F69">
        <v>0</v>
      </c>
      <c r="G69" s="9">
        <v>5820</v>
      </c>
    </row>
    <row r="70" spans="1:10" x14ac:dyDescent="0.25">
      <c r="A70" t="s">
        <v>18</v>
      </c>
      <c r="B70" s="7">
        <v>45680</v>
      </c>
      <c r="C70" s="9">
        <v>0</v>
      </c>
      <c r="D70" s="9"/>
      <c r="E70" s="9" t="s">
        <v>96</v>
      </c>
      <c r="G70" s="9">
        <v>0</v>
      </c>
      <c r="J70">
        <v>0</v>
      </c>
    </row>
    <row r="71" spans="1:10" x14ac:dyDescent="0.25">
      <c r="A71" t="s">
        <v>18</v>
      </c>
      <c r="B71" s="7">
        <v>45707</v>
      </c>
      <c r="C71" s="9">
        <v>0</v>
      </c>
      <c r="D71" s="9">
        <v>5460</v>
      </c>
      <c r="E71" s="9" t="s">
        <v>96</v>
      </c>
      <c r="G71" s="9">
        <v>5460</v>
      </c>
      <c r="J71">
        <v>0</v>
      </c>
    </row>
    <row r="72" spans="1:10" x14ac:dyDescent="0.25">
      <c r="A72" t="s">
        <v>18</v>
      </c>
      <c r="B72" s="7">
        <v>45720</v>
      </c>
      <c r="C72" s="9">
        <v>0</v>
      </c>
      <c r="D72" s="9">
        <v>6117</v>
      </c>
      <c r="E72" s="9" t="s">
        <v>96</v>
      </c>
      <c r="G72" s="9">
        <v>6117</v>
      </c>
      <c r="J72">
        <v>0</v>
      </c>
    </row>
    <row r="73" spans="1:10" x14ac:dyDescent="0.25">
      <c r="A73" t="s">
        <v>18</v>
      </c>
      <c r="B73" s="7">
        <v>45751</v>
      </c>
      <c r="C73" s="9">
        <v>0</v>
      </c>
      <c r="D73" s="9">
        <v>6600</v>
      </c>
      <c r="E73" s="9" t="s">
        <v>96</v>
      </c>
      <c r="G73" s="9">
        <v>6600</v>
      </c>
      <c r="J73">
        <v>0</v>
      </c>
    </row>
    <row r="74" spans="1:10" x14ac:dyDescent="0.25">
      <c r="A74" t="s">
        <v>18</v>
      </c>
      <c r="B74" s="7">
        <v>45776</v>
      </c>
      <c r="C74" s="9">
        <v>0</v>
      </c>
      <c r="D74" s="9">
        <v>5000</v>
      </c>
      <c r="E74" s="9" t="s">
        <v>96</v>
      </c>
      <c r="G74" s="9">
        <v>14000</v>
      </c>
      <c r="J74">
        <v>9000</v>
      </c>
    </row>
    <row r="75" spans="1:10" x14ac:dyDescent="0.25">
      <c r="A75" t="s">
        <v>18</v>
      </c>
      <c r="B75" s="7">
        <v>45804</v>
      </c>
      <c r="C75" s="9">
        <v>0</v>
      </c>
      <c r="D75" s="9">
        <v>6650</v>
      </c>
      <c r="E75" s="9" t="s">
        <v>96</v>
      </c>
      <c r="G75" s="9">
        <v>6650</v>
      </c>
      <c r="J75">
        <v>0</v>
      </c>
    </row>
    <row r="76" spans="1:10" x14ac:dyDescent="0.25">
      <c r="A76" t="s">
        <v>18</v>
      </c>
      <c r="B76" s="7">
        <v>45835</v>
      </c>
      <c r="C76" s="9"/>
      <c r="D76" s="9">
        <v>5970</v>
      </c>
      <c r="E76" s="9" t="s">
        <v>96</v>
      </c>
      <c r="G76" s="9">
        <v>5970</v>
      </c>
      <c r="J76">
        <v>0</v>
      </c>
    </row>
    <row r="77" spans="1:10" x14ac:dyDescent="0.25">
      <c r="A77" t="s">
        <v>18</v>
      </c>
      <c r="B77" s="7">
        <v>45839</v>
      </c>
      <c r="C77" s="9"/>
      <c r="D77" s="9">
        <v>3860</v>
      </c>
      <c r="E77" s="9" t="s">
        <v>96</v>
      </c>
      <c r="G77" s="9">
        <v>3860</v>
      </c>
      <c r="J77">
        <v>0</v>
      </c>
    </row>
    <row r="78" spans="1:10" x14ac:dyDescent="0.25">
      <c r="A78" t="s">
        <v>18</v>
      </c>
      <c r="B78" s="7">
        <v>45841</v>
      </c>
      <c r="C78" s="9"/>
      <c r="D78" s="9">
        <v>3702</v>
      </c>
      <c r="E78" s="9" t="s">
        <v>96</v>
      </c>
      <c r="G78" s="9">
        <v>3702</v>
      </c>
      <c r="J78">
        <v>0</v>
      </c>
    </row>
    <row r="79" spans="1:10" x14ac:dyDescent="0.25">
      <c r="A79" t="s">
        <v>18</v>
      </c>
      <c r="B79" s="7">
        <v>45874</v>
      </c>
      <c r="C79" s="9"/>
      <c r="D79" s="9">
        <v>6150</v>
      </c>
      <c r="E79" s="9" t="s">
        <v>96</v>
      </c>
      <c r="G79" s="9">
        <v>6150</v>
      </c>
      <c r="J79">
        <v>0</v>
      </c>
    </row>
    <row r="80" spans="1:10" x14ac:dyDescent="0.25">
      <c r="A80" t="s">
        <v>18</v>
      </c>
      <c r="B80" s="7">
        <v>45895</v>
      </c>
      <c r="C80" s="9"/>
      <c r="D80" s="9">
        <v>3920</v>
      </c>
      <c r="E80" s="9" t="s">
        <v>96</v>
      </c>
      <c r="G80" s="9">
        <v>3920</v>
      </c>
      <c r="J80">
        <v>0</v>
      </c>
    </row>
    <row r="81" spans="1:10" x14ac:dyDescent="0.25">
      <c r="A81" t="s">
        <v>18</v>
      </c>
      <c r="B81" s="7">
        <v>45929</v>
      </c>
      <c r="C81" s="9"/>
      <c r="D81" s="9">
        <v>676</v>
      </c>
      <c r="E81" s="9" t="s">
        <v>96</v>
      </c>
      <c r="G81" s="9">
        <v>676</v>
      </c>
      <c r="J81">
        <v>0</v>
      </c>
    </row>
    <row r="82" spans="1:10" x14ac:dyDescent="0.25">
      <c r="A82" t="s">
        <v>18</v>
      </c>
      <c r="B82" s="7">
        <v>45930</v>
      </c>
      <c r="C82" s="9"/>
      <c r="D82" s="9">
        <v>4650</v>
      </c>
      <c r="E82" s="9" t="s">
        <v>96</v>
      </c>
      <c r="G82" s="9">
        <v>6650</v>
      </c>
      <c r="J82">
        <v>2000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02AE22A-CAAC-4F21-9388-54C5873D0A7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Résumé Flotte</vt:lpstr>
      <vt:lpstr>C3 469025NC</vt:lpstr>
      <vt:lpstr>SANDERO 392594NC</vt:lpstr>
      <vt:lpstr>DUSTER 437979NC</vt:lpstr>
      <vt:lpstr>DUSTER 437980NC</vt:lpstr>
      <vt:lpstr>KIA 415595NC</vt:lpstr>
      <vt:lpstr>Synth</vt:lpstr>
      <vt:lpstr>Base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costumer3</cp:lastModifiedBy>
  <dcterms:created xsi:type="dcterms:W3CDTF">2025-10-10T03:31:54Z</dcterms:created>
  <dcterms:modified xsi:type="dcterms:W3CDTF">2025-10-19T15:43:49Z</dcterms:modified>
</cp:coreProperties>
</file>