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16"/>
  <workbookPr/>
  <mc:AlternateContent xmlns:mc="http://schemas.openxmlformats.org/markup-compatibility/2006">
    <mc:Choice Requires="x15">
      <x15ac:absPath xmlns:x15ac="http://schemas.microsoft.com/office/spreadsheetml/2010/11/ac" url="D:\Téléchargements\Fichiers Excel\"/>
    </mc:Choice>
  </mc:AlternateContent>
  <xr:revisionPtr revIDLastSave="0" documentId="13_ncr:1_{3C0A722D-D7C6-478D-8837-B7C5789F49A0}" xr6:coauthVersionLast="47" xr6:coauthVersionMax="47" xr10:uidLastSave="{00000000-0000-0000-0000-000000000000}"/>
  <bookViews>
    <workbookView xWindow="-120" yWindow="-120" windowWidth="29040" windowHeight="15840" activeTab="3" xr2:uid="{00000000-000D-0000-FFFF-FFFF00000000}"/>
  </bookViews>
  <sheets>
    <sheet name="ACTIVITE 2025" sheetId="16" r:id="rId1"/>
    <sheet name="20ans et plus" sheetId="94" r:id="rId2"/>
    <sheet name="PRESENCE ANNUELLE" sheetId="91" r:id="rId3"/>
    <sheet name="AVRIL" sheetId="84" r:id="rId4"/>
    <sheet name="MARS" sheetId="83" r:id="rId5"/>
  </sheets>
  <definedNames>
    <definedName name="_xlnm._FilterDatabase" localSheetId="3" hidden="1">AVRIL!$A$1:$F$12</definedName>
    <definedName name="_xlnm._FilterDatabase" localSheetId="4" hidden="1">MARS!$A$1:$F$12</definedName>
    <definedName name="_xlnm._FilterDatabase" localSheetId="2" hidden="1">'PRESENCE ANNUELLE'!$A$2:$F$13</definedName>
  </definedNames>
  <calcPr calcId="191029"/>
  <pivotCaches>
    <pivotCache cacheId="0" r:id="rId6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P2" i="84" l="1" a="1"/>
  <c r="AP2" i="84" s="1"/>
  <c r="E12" i="91"/>
  <c r="E11" i="91"/>
  <c r="E10" i="91"/>
  <c r="E9" i="91"/>
  <c r="E8" i="91"/>
  <c r="E7" i="91"/>
  <c r="E6" i="91"/>
  <c r="E5" i="91"/>
  <c r="E4" i="91"/>
  <c r="E3" i="91"/>
  <c r="U2" i="91"/>
  <c r="AQ12" i="84" l="1"/>
  <c r="AR12" i="84"/>
  <c r="AS12" i="84"/>
  <c r="AP12" i="84"/>
  <c r="AP13" i="84" s="1"/>
  <c r="E11" i="83"/>
  <c r="E10" i="83"/>
  <c r="E9" i="83"/>
  <c r="E8" i="83"/>
  <c r="E7" i="83"/>
  <c r="E6" i="83"/>
  <c r="E5" i="83"/>
  <c r="E4" i="83"/>
  <c r="E3" i="83"/>
  <c r="E2" i="83"/>
  <c r="E11" i="84"/>
  <c r="E10" i="84"/>
  <c r="E9" i="84"/>
  <c r="E8" i="84"/>
  <c r="E7" i="84"/>
  <c r="E6" i="84"/>
  <c r="E5" i="84"/>
  <c r="E4" i="84"/>
  <c r="E3" i="84"/>
  <c r="E2" i="84"/>
  <c r="AO11" i="84"/>
  <c r="R12" i="91" s="1"/>
  <c r="AN11" i="84"/>
  <c r="Q12" i="91" s="1"/>
  <c r="AM11" i="84"/>
  <c r="P12" i="91" s="1"/>
  <c r="AL11" i="84"/>
  <c r="O12" i="91" s="1"/>
  <c r="AO10" i="84"/>
  <c r="R11" i="91" s="1"/>
  <c r="AN10" i="84"/>
  <c r="Q11" i="91" s="1"/>
  <c r="AM10" i="84"/>
  <c r="P11" i="91" s="1"/>
  <c r="AL10" i="84"/>
  <c r="O11" i="91" s="1"/>
  <c r="AO9" i="84"/>
  <c r="R10" i="91" s="1"/>
  <c r="AN9" i="84"/>
  <c r="Q10" i="91" s="1"/>
  <c r="AM9" i="84"/>
  <c r="P10" i="91" s="1"/>
  <c r="AL9" i="84"/>
  <c r="O10" i="91" s="1"/>
  <c r="AO8" i="84"/>
  <c r="R9" i="91" s="1"/>
  <c r="AN8" i="84"/>
  <c r="Q9" i="91" s="1"/>
  <c r="AM8" i="84"/>
  <c r="P9" i="91" s="1"/>
  <c r="AL8" i="84"/>
  <c r="O9" i="91" s="1"/>
  <c r="AO7" i="84"/>
  <c r="R8" i="91" s="1"/>
  <c r="AN7" i="84"/>
  <c r="Q8" i="91" s="1"/>
  <c r="AM7" i="84"/>
  <c r="P8" i="91" s="1"/>
  <c r="AL7" i="84"/>
  <c r="O8" i="91" s="1"/>
  <c r="AO6" i="84"/>
  <c r="R7" i="91" s="1"/>
  <c r="J7" i="91" s="1"/>
  <c r="AN6" i="84"/>
  <c r="Q7" i="91" s="1"/>
  <c r="I7" i="91" s="1"/>
  <c r="AM6" i="84"/>
  <c r="P7" i="91" s="1"/>
  <c r="H7" i="91" s="1"/>
  <c r="AL6" i="84"/>
  <c r="O7" i="91" s="1"/>
  <c r="G7" i="91" s="1"/>
  <c r="AO5" i="84"/>
  <c r="R6" i="91" s="1"/>
  <c r="AN5" i="84"/>
  <c r="Q6" i="91" s="1"/>
  <c r="AM5" i="84"/>
  <c r="P6" i="91" s="1"/>
  <c r="AL5" i="84"/>
  <c r="O6" i="91" s="1"/>
  <c r="AO4" i="84"/>
  <c r="R5" i="91" s="1"/>
  <c r="AN4" i="84"/>
  <c r="Q5" i="91" s="1"/>
  <c r="AM4" i="84"/>
  <c r="P5" i="91" s="1"/>
  <c r="AL4" i="84"/>
  <c r="O5" i="91" s="1"/>
  <c r="AO3" i="84"/>
  <c r="R4" i="91" s="1"/>
  <c r="AN3" i="84"/>
  <c r="Q4" i="91" s="1"/>
  <c r="AM3" i="84"/>
  <c r="P4" i="91" s="1"/>
  <c r="AL3" i="84"/>
  <c r="O4" i="91" s="1"/>
  <c r="AO2" i="84"/>
  <c r="R3" i="91" s="1"/>
  <c r="AN2" i="84"/>
  <c r="Q3" i="91" s="1"/>
  <c r="AM2" i="84"/>
  <c r="P3" i="91" s="1"/>
  <c r="AL2" i="84"/>
  <c r="O3" i="91" s="1"/>
  <c r="AO11" i="83"/>
  <c r="N12" i="91" s="1"/>
  <c r="J12" i="91" s="1"/>
  <c r="AN11" i="83"/>
  <c r="M12" i="91" s="1"/>
  <c r="I12" i="91" s="1"/>
  <c r="AM11" i="83"/>
  <c r="L12" i="91" s="1"/>
  <c r="H12" i="91" s="1"/>
  <c r="AL11" i="83"/>
  <c r="K12" i="91" s="1"/>
  <c r="G12" i="91" s="1"/>
  <c r="AO10" i="83"/>
  <c r="N11" i="91" s="1"/>
  <c r="AN10" i="83"/>
  <c r="M11" i="91" s="1"/>
  <c r="AM10" i="83"/>
  <c r="L11" i="91" s="1"/>
  <c r="AL10" i="83"/>
  <c r="K11" i="91" s="1"/>
  <c r="AO9" i="83"/>
  <c r="N10" i="91" s="1"/>
  <c r="J10" i="91" s="1"/>
  <c r="AN9" i="83"/>
  <c r="M10" i="91" s="1"/>
  <c r="I10" i="91" s="1"/>
  <c r="AM9" i="83"/>
  <c r="L10" i="91" s="1"/>
  <c r="H10" i="91" s="1"/>
  <c r="AL9" i="83"/>
  <c r="K10" i="91" s="1"/>
  <c r="G10" i="91" s="1"/>
  <c r="AO8" i="83"/>
  <c r="N9" i="91" s="1"/>
  <c r="AN8" i="83"/>
  <c r="M9" i="91" s="1"/>
  <c r="AM8" i="83"/>
  <c r="L9" i="91" s="1"/>
  <c r="AL8" i="83"/>
  <c r="K9" i="91" s="1"/>
  <c r="AO7" i="83"/>
  <c r="N8" i="91" s="1"/>
  <c r="J8" i="91" s="1"/>
  <c r="AN7" i="83"/>
  <c r="M8" i="91" s="1"/>
  <c r="I8" i="91" s="1"/>
  <c r="AM7" i="83"/>
  <c r="L8" i="91" s="1"/>
  <c r="H8" i="91" s="1"/>
  <c r="AL7" i="83"/>
  <c r="K8" i="91" s="1"/>
  <c r="G8" i="91" s="1"/>
  <c r="AO6" i="83"/>
  <c r="N7" i="91" s="1"/>
  <c r="AN6" i="83"/>
  <c r="M7" i="91" s="1"/>
  <c r="AM6" i="83"/>
  <c r="L7" i="91" s="1"/>
  <c r="AL6" i="83"/>
  <c r="K7" i="91" s="1"/>
  <c r="AO5" i="83"/>
  <c r="N6" i="91" s="1"/>
  <c r="AN5" i="83"/>
  <c r="M6" i="91" s="1"/>
  <c r="AM5" i="83"/>
  <c r="L6" i="91" s="1"/>
  <c r="AL5" i="83"/>
  <c r="K6" i="91" s="1"/>
  <c r="AO4" i="83"/>
  <c r="N5" i="91" s="1"/>
  <c r="AN4" i="83"/>
  <c r="M5" i="91" s="1"/>
  <c r="AM4" i="83"/>
  <c r="L5" i="91" s="1"/>
  <c r="AL4" i="83"/>
  <c r="K5" i="91" s="1"/>
  <c r="AO3" i="83"/>
  <c r="N4" i="91" s="1"/>
  <c r="J4" i="91" s="1"/>
  <c r="AN3" i="83"/>
  <c r="M4" i="91" s="1"/>
  <c r="I4" i="91" s="1"/>
  <c r="AM3" i="83"/>
  <c r="L4" i="91" s="1"/>
  <c r="H4" i="91" s="1"/>
  <c r="AL3" i="83"/>
  <c r="K4" i="91" s="1"/>
  <c r="G4" i="91" s="1"/>
  <c r="AO2" i="83"/>
  <c r="N3" i="91" s="1"/>
  <c r="J3" i="91" s="1"/>
  <c r="AN2" i="83"/>
  <c r="M3" i="91" s="1"/>
  <c r="I3" i="91" s="1"/>
  <c r="AM2" i="83"/>
  <c r="L3" i="91" s="1"/>
  <c r="H3" i="91" s="1"/>
  <c r="AL2" i="83"/>
  <c r="K3" i="91" s="1"/>
  <c r="G3" i="91" s="1"/>
  <c r="J6" i="91" l="1"/>
  <c r="I6" i="91"/>
  <c r="H6" i="91"/>
  <c r="G6" i="91"/>
  <c r="G11" i="91"/>
  <c r="I11" i="91"/>
  <c r="H11" i="91"/>
  <c r="J11" i="91"/>
  <c r="N13" i="91"/>
  <c r="K13" i="91"/>
  <c r="L13" i="91"/>
  <c r="M13" i="91"/>
  <c r="AL12" i="83"/>
  <c r="D2" i="16" s="1"/>
  <c r="H9" i="91"/>
  <c r="G9" i="91"/>
  <c r="I9" i="91"/>
  <c r="J9" i="91"/>
  <c r="I5" i="91"/>
  <c r="Q13" i="91"/>
  <c r="G5" i="91"/>
  <c r="O13" i="91"/>
  <c r="H5" i="91"/>
  <c r="P13" i="91"/>
  <c r="J5" i="91"/>
  <c r="R13" i="91"/>
  <c r="AM12" i="83"/>
  <c r="AN12" i="83"/>
  <c r="AO12" i="83"/>
  <c r="AM12" i="84"/>
  <c r="E3" i="16" s="1"/>
  <c r="AN12" i="84"/>
  <c r="AO12" i="84"/>
  <c r="AL12" i="84"/>
  <c r="I13" i="91" l="1"/>
  <c r="H13" i="91"/>
  <c r="G13" i="91"/>
  <c r="J13" i="91"/>
  <c r="AL13" i="83"/>
  <c r="D3" i="16"/>
  <c r="AL13" i="84"/>
  <c r="E2" i="16"/>
  <c r="I4" i="16" l="1"/>
  <c r="E11" i="16"/>
  <c r="E10" i="16"/>
  <c r="E12" i="16" l="1"/>
  <c r="E4" i="16"/>
  <c r="G4" i="16"/>
  <c r="H4" i="16"/>
  <c r="J4" i="16"/>
  <c r="K4" i="16"/>
  <c r="L4" i="16"/>
  <c r="M4" i="16"/>
  <c r="D4" i="16" l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<sst xmlns="http://schemas.openxmlformats.org/spreadsheetml/2006/main" count="641" uniqueCount="84">
  <si>
    <t>NOM</t>
  </si>
  <si>
    <t>Prénom</t>
  </si>
  <si>
    <t>TOTAL</t>
  </si>
  <si>
    <t>A</t>
  </si>
  <si>
    <t>H</t>
  </si>
  <si>
    <t>GRP</t>
  </si>
  <si>
    <t>I</t>
  </si>
  <si>
    <t>1/2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</si>
  <si>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</si>
  <si>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</si>
  <si>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</si>
  <si>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</si>
  <si>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</si>
  <si>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</si>
  <si>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</si>
  <si>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</si>
  <si>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</si>
  <si>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</si>
  <si>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</si>
  <si>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</si>
  <si>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INTERNES</t>
  </si>
  <si>
    <t>1/2 INTERNES</t>
  </si>
  <si>
    <t>Statut</t>
  </si>
  <si>
    <t>Int</t>
  </si>
  <si>
    <t>1/2 Int</t>
  </si>
  <si>
    <t>Mod</t>
  </si>
  <si>
    <t>interne</t>
  </si>
  <si>
    <t>nuit à l'EPMS ou en stage</t>
  </si>
  <si>
    <t>semi-interne</t>
  </si>
  <si>
    <t>pas de nuit, prise en charge dans la journée, même sans repas</t>
  </si>
  <si>
    <t>absent</t>
  </si>
  <si>
    <t>pas ici de la journée</t>
  </si>
  <si>
    <t>Hospitalisation</t>
  </si>
  <si>
    <t>à préciser</t>
  </si>
  <si>
    <t>Total Présence</t>
  </si>
  <si>
    <t>ACTIVITE 2025</t>
  </si>
  <si>
    <t>Date de naissance</t>
  </si>
  <si>
    <t>23/11/2006</t>
  </si>
  <si>
    <t>24/09/2005</t>
  </si>
  <si>
    <t>08/12/2003</t>
  </si>
  <si>
    <t>18/03/2008</t>
  </si>
  <si>
    <t>30/03/2007</t>
  </si>
  <si>
    <t>01/10/2003</t>
  </si>
  <si>
    <t>07/06/2004</t>
  </si>
  <si>
    <t>14/11/2008</t>
  </si>
  <si>
    <t>20/03/2004</t>
  </si>
  <si>
    <t>09/09/2011</t>
  </si>
  <si>
    <t>Age</t>
  </si>
  <si>
    <t>Étiquettes de lignes</t>
  </si>
  <si>
    <t>Total général</t>
  </si>
  <si>
    <t>Somme de 1/2</t>
  </si>
  <si>
    <t>Somme de A</t>
  </si>
  <si>
    <t>Somme de H</t>
  </si>
  <si>
    <t>Somme de I</t>
  </si>
  <si>
    <t>Date du jour</t>
  </si>
  <si>
    <t>(Plusieurs éléments)</t>
  </si>
  <si>
    <t>Mars</t>
  </si>
  <si>
    <t>Avril</t>
  </si>
  <si>
    <t>Annuelle</t>
  </si>
  <si>
    <t>DORMI</t>
  </si>
  <si>
    <t>Jemal</t>
  </si>
  <si>
    <t>GROUPE 1</t>
  </si>
  <si>
    <t>GROUPE 6</t>
  </si>
  <si>
    <t>GROUPE 2</t>
  </si>
  <si>
    <t>GROUPE 3</t>
  </si>
  <si>
    <t>GROUPE 4</t>
  </si>
  <si>
    <t>Justine</t>
  </si>
  <si>
    <t>Catherine</t>
  </si>
  <si>
    <t>Michel</t>
  </si>
  <si>
    <t>Valentin</t>
  </si>
  <si>
    <t>SAINT</t>
  </si>
  <si>
    <t>Joséphine</t>
  </si>
  <si>
    <t>Mikaël</t>
  </si>
  <si>
    <t>Thomas</t>
  </si>
  <si>
    <t>LATOUCHE</t>
  </si>
  <si>
    <t>GEORGES</t>
  </si>
  <si>
    <t>GARDIEN</t>
  </si>
  <si>
    <t>PHILIPPE</t>
  </si>
  <si>
    <t>GOUTTE</t>
  </si>
  <si>
    <t>HINE</t>
  </si>
  <si>
    <t>Hélène</t>
  </si>
  <si>
    <t>Ludivine</t>
  </si>
  <si>
    <t>ENFANT</t>
  </si>
  <si>
    <t>GARCON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</si>
</sst>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;@"/>
  </numFmts>
  <fonts count="2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i/>
      <u/>
      <sz val="14"/>
      <color theme="1"/>
      <name val="Calibri"/>
      <family val="2"/>
      <scheme val="minor"/>
    </font>
    <font>
      <b/>
      <sz val="12"/>
      <color rgb="FF00B05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0"/>
      <color theme="1"/>
      <name val="Calibri Light"/>
      <family val="2"/>
    </font>
    <font>
      <b/>
      <sz val="10"/>
      <color theme="1"/>
      <name val="Calibri Light"/>
      <family val="2"/>
    </font>
    <font>
      <b/>
      <sz val="10"/>
      <color rgb="FFFF0000"/>
      <name val="Calibri Light"/>
      <family val="2"/>
    </font>
    <font>
      <b/>
      <sz val="10"/>
      <color rgb="FF00B050"/>
      <name val="Calibri Light"/>
      <family val="2"/>
    </font>
  </fonts>
  <fills count="7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2F2F2"/>
      </patternFill>
    </fill>
    <fill>
      <patternFill patternType="solid">
        <fgColor theme="9" tint="0.79998168889431442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7F7F7F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</borders>
  <cellStyleXfs count="2">
    <xf numFmtId="0" fontId="0" fillId="0" borderId="0"/>
    <xf numFmtId="0" fontId="15" fillId="5" borderId="24" applyNumberFormat="0" applyAlignment="0" applyProtection="0"/>
  </cellStyleXfs>
  <cellXfs count="118">
    <xf numFmtId="0" fontId="0" fillId="0" borderId="0" xfId="0"/>
    <xf numFmtId="0" fontId="0" fillId="0" borderId="0" xfId="0" applyAlignment="1">
      <alignment horizontal="left"/>
    </xf>
    <xf numFmtId="0" fontId="1" fillId="0" borderId="2" xfId="0" applyFont="1" applyBorder="1" applyAlignment="1">
      <alignment horizontal="right" vertical="center"/>
    </xf>
    <xf numFmtId="0" fontId="1" fillId="0" borderId="5" xfId="0" applyFont="1" applyBorder="1" applyAlignment="1">
      <alignment horizontal="center" vertical="center"/>
    </xf>
    <xf numFmtId="0" fontId="7" fillId="0" borderId="0" xfId="0" applyFont="1"/>
    <xf numFmtId="0" fontId="7" fillId="0" borderId="1" xfId="0" applyFont="1" applyBorder="1" applyAlignment="1">
      <alignment horizontal="center" vertical="center"/>
    </xf>
    <xf numFmtId="0" fontId="7" fillId="0" borderId="1" xfId="0" applyFont="1" applyBorder="1"/>
    <xf numFmtId="0" fontId="8" fillId="0" borderId="0" xfId="0" applyFont="1"/>
    <xf numFmtId="0" fontId="8" fillId="0" borderId="10" xfId="0" applyFont="1" applyBorder="1"/>
    <xf numFmtId="0" fontId="2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5" fillId="0" borderId="2" xfId="0" applyFont="1" applyBorder="1" applyAlignment="1">
      <alignment vertical="center"/>
    </xf>
    <xf numFmtId="0" fontId="10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2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49" fontId="1" fillId="0" borderId="14" xfId="0" applyNumberFormat="1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49" fontId="5" fillId="0" borderId="4" xfId="0" applyNumberFormat="1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3" borderId="18" xfId="0" applyFont="1" applyFill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vertical="center"/>
    </xf>
    <xf numFmtId="0" fontId="1" fillId="0" borderId="8" xfId="0" applyFont="1" applyBorder="1" applyAlignment="1">
      <alignment vertical="center"/>
    </xf>
    <xf numFmtId="49" fontId="5" fillId="0" borderId="19" xfId="0" applyNumberFormat="1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1" fillId="0" borderId="20" xfId="0" applyFont="1" applyBorder="1" applyAlignment="1">
      <alignment vertical="center"/>
    </xf>
    <xf numFmtId="0" fontId="11" fillId="0" borderId="21" xfId="0" applyFont="1" applyBorder="1" applyAlignment="1">
      <alignment horizontal="center" vertical="center"/>
    </xf>
    <xf numFmtId="0" fontId="1" fillId="0" borderId="22" xfId="0" applyFont="1" applyBorder="1" applyAlignment="1">
      <alignment vertical="center"/>
    </xf>
    <xf numFmtId="0" fontId="1" fillId="0" borderId="23" xfId="0" applyFont="1" applyBorder="1" applyAlignment="1">
      <alignment vertical="center"/>
    </xf>
    <xf numFmtId="0" fontId="5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3" fillId="0" borderId="1" xfId="0" applyFont="1" applyBorder="1" applyAlignment="1">
      <alignment horizontal="center" vertical="center"/>
    </xf>
    <xf numFmtId="0" fontId="9" fillId="0" borderId="13" xfId="0" applyFont="1" applyBorder="1"/>
    <xf numFmtId="0" fontId="1" fillId="0" borderId="2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14" fontId="2" fillId="0" borderId="14" xfId="0" applyNumberFormat="1" applyFont="1" applyBorder="1" applyAlignment="1">
      <alignment horizontal="center" vertical="center"/>
    </xf>
    <xf numFmtId="14" fontId="1" fillId="0" borderId="2" xfId="0" applyNumberFormat="1" applyFont="1" applyBorder="1" applyAlignment="1">
      <alignment horizontal="center" vertical="center"/>
    </xf>
    <xf numFmtId="14" fontId="1" fillId="0" borderId="0" xfId="0" applyNumberFormat="1" applyFont="1" applyAlignment="1">
      <alignment horizontal="center" vertical="center"/>
    </xf>
    <xf numFmtId="14" fontId="1" fillId="0" borderId="7" xfId="0" applyNumberFormat="1" applyFont="1" applyBorder="1" applyAlignment="1">
      <alignment horizontal="center" vertical="center"/>
    </xf>
    <xf numFmtId="14" fontId="1" fillId="0" borderId="22" xfId="0" applyNumberFormat="1" applyFont="1" applyBorder="1" applyAlignment="1">
      <alignment horizontal="center" vertical="center"/>
    </xf>
    <xf numFmtId="0" fontId="0" fillId="0" borderId="0" xfId="0" pivotButton="1"/>
    <xf numFmtId="0" fontId="0" fillId="0" borderId="0" xfId="0" applyAlignment="1">
      <alignment horizontal="left" indent="1"/>
    </xf>
    <xf numFmtId="164" fontId="14" fillId="0" borderId="14" xfId="0" applyNumberFormat="1" applyFont="1" applyBorder="1" applyAlignment="1">
      <alignment horizontal="center" vertical="center"/>
    </xf>
    <xf numFmtId="1" fontId="16" fillId="0" borderId="1" xfId="0" applyNumberFormat="1" applyFont="1" applyBorder="1" applyAlignment="1">
      <alignment horizontal="center" vertical="center"/>
    </xf>
    <xf numFmtId="1" fontId="16" fillId="0" borderId="4" xfId="0" applyNumberFormat="1" applyFont="1" applyBorder="1" applyAlignment="1">
      <alignment horizontal="center" vertical="center"/>
    </xf>
    <xf numFmtId="0" fontId="17" fillId="0" borderId="0" xfId="0" applyFont="1" applyAlignment="1">
      <alignment vertical="center"/>
    </xf>
    <xf numFmtId="14" fontId="17" fillId="0" borderId="0" xfId="0" applyNumberFormat="1" applyFont="1" applyAlignment="1">
      <alignment vertical="center"/>
    </xf>
    <xf numFmtId="49" fontId="16" fillId="0" borderId="4" xfId="0" applyNumberFormat="1" applyFont="1" applyBorder="1" applyAlignment="1">
      <alignment vertical="center"/>
    </xf>
    <xf numFmtId="14" fontId="16" fillId="0" borderId="4" xfId="0" applyNumberFormat="1" applyFont="1" applyBorder="1" applyAlignment="1">
      <alignment horizontal="center" vertical="center"/>
    </xf>
    <xf numFmtId="0" fontId="16" fillId="0" borderId="0" xfId="0" applyFont="1" applyAlignment="1">
      <alignment vertical="center"/>
    </xf>
    <xf numFmtId="0" fontId="16" fillId="0" borderId="1" xfId="0" applyFont="1" applyBorder="1" applyAlignment="1">
      <alignment vertical="center"/>
    </xf>
    <xf numFmtId="49" fontId="16" fillId="0" borderId="1" xfId="0" applyNumberFormat="1" applyFont="1" applyBorder="1" applyAlignment="1">
      <alignment vertical="center"/>
    </xf>
    <xf numFmtId="0" fontId="16" fillId="4" borderId="1" xfId="0" applyFont="1" applyFill="1" applyBorder="1" applyAlignment="1">
      <alignment vertical="center"/>
    </xf>
    <xf numFmtId="0" fontId="17" fillId="0" borderId="2" xfId="0" applyFont="1" applyBorder="1" applyAlignment="1">
      <alignment horizontal="right" vertical="center"/>
    </xf>
    <xf numFmtId="14" fontId="17" fillId="0" borderId="2" xfId="0" applyNumberFormat="1" applyFont="1" applyBorder="1" applyAlignment="1">
      <alignment horizontal="center" vertical="center"/>
    </xf>
    <xf numFmtId="1" fontId="17" fillId="0" borderId="2" xfId="0" applyNumberFormat="1" applyFont="1" applyBorder="1" applyAlignment="1">
      <alignment horizontal="center" vertical="center"/>
    </xf>
    <xf numFmtId="14" fontId="17" fillId="0" borderId="0" xfId="0" applyNumberFormat="1" applyFont="1" applyAlignment="1">
      <alignment horizontal="center" vertical="center"/>
    </xf>
    <xf numFmtId="1" fontId="17" fillId="0" borderId="0" xfId="0" applyNumberFormat="1" applyFont="1" applyAlignment="1">
      <alignment horizontal="center" vertical="center"/>
    </xf>
    <xf numFmtId="0" fontId="18" fillId="0" borderId="0" xfId="0" applyFont="1" applyAlignment="1">
      <alignment vertical="center"/>
    </xf>
    <xf numFmtId="0" fontId="17" fillId="0" borderId="6" xfId="0" applyFont="1" applyBorder="1" applyAlignment="1">
      <alignment horizontal="center" vertical="center"/>
    </xf>
    <xf numFmtId="0" fontId="17" fillId="0" borderId="7" xfId="0" applyFont="1" applyBorder="1" applyAlignment="1">
      <alignment vertical="center"/>
    </xf>
    <xf numFmtId="14" fontId="17" fillId="0" borderId="7" xfId="0" applyNumberFormat="1" applyFont="1" applyBorder="1" applyAlignment="1">
      <alignment horizontal="center" vertical="center"/>
    </xf>
    <xf numFmtId="1" fontId="17" fillId="0" borderId="7" xfId="0" applyNumberFormat="1" applyFont="1" applyBorder="1" applyAlignment="1">
      <alignment horizontal="center" vertical="center"/>
    </xf>
    <xf numFmtId="49" fontId="17" fillId="0" borderId="19" xfId="0" applyNumberFormat="1" applyFont="1" applyBorder="1" applyAlignment="1">
      <alignment horizontal="center" vertical="center"/>
    </xf>
    <xf numFmtId="0" fontId="17" fillId="0" borderId="0" xfId="0" quotePrefix="1" applyFont="1" applyAlignment="1">
      <alignment horizontal="left" vertical="center" wrapText="1"/>
    </xf>
    <xf numFmtId="0" fontId="18" fillId="0" borderId="19" xfId="0" applyFont="1" applyBorder="1" applyAlignment="1">
      <alignment horizontal="center" vertical="center"/>
    </xf>
    <xf numFmtId="0" fontId="19" fillId="0" borderId="21" xfId="0" applyFont="1" applyBorder="1" applyAlignment="1">
      <alignment horizontal="center" vertical="center"/>
    </xf>
    <xf numFmtId="0" fontId="17" fillId="0" borderId="22" xfId="0" applyFont="1" applyBorder="1" applyAlignment="1">
      <alignment vertical="center"/>
    </xf>
    <xf numFmtId="14" fontId="17" fillId="0" borderId="22" xfId="0" applyNumberFormat="1" applyFont="1" applyBorder="1" applyAlignment="1">
      <alignment horizontal="center" vertical="center"/>
    </xf>
    <xf numFmtId="1" fontId="17" fillId="0" borderId="22" xfId="0" applyNumberFormat="1" applyFont="1" applyBorder="1" applyAlignment="1">
      <alignment horizontal="center" vertical="center"/>
    </xf>
    <xf numFmtId="0" fontId="17" fillId="0" borderId="2" xfId="0" applyFont="1" applyBorder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7" fillId="0" borderId="7" xfId="0" applyFont="1" applyBorder="1" applyAlignment="1">
      <alignment horizontal="center" vertical="center"/>
    </xf>
    <xf numFmtId="0" fontId="17" fillId="0" borderId="22" xfId="0" applyFont="1" applyBorder="1" applyAlignment="1">
      <alignment horizontal="center" vertical="center"/>
    </xf>
    <xf numFmtId="0" fontId="17" fillId="6" borderId="26" xfId="0" applyFont="1" applyFill="1" applyBorder="1" applyAlignment="1">
      <alignment horizontal="center" vertical="center"/>
    </xf>
    <xf numFmtId="49" fontId="17" fillId="6" borderId="27" xfId="0" applyNumberFormat="1" applyFont="1" applyFill="1" applyBorder="1" applyAlignment="1">
      <alignment horizontal="center" vertical="center"/>
    </xf>
    <xf numFmtId="0" fontId="18" fillId="6" borderId="27" xfId="0" applyFont="1" applyFill="1" applyBorder="1" applyAlignment="1">
      <alignment horizontal="center" vertical="center"/>
    </xf>
    <xf numFmtId="0" fontId="19" fillId="6" borderId="28" xfId="0" applyFont="1" applyFill="1" applyBorder="1" applyAlignment="1">
      <alignment horizontal="center" vertical="center"/>
    </xf>
    <xf numFmtId="49" fontId="17" fillId="6" borderId="5" xfId="0" applyNumberFormat="1" applyFont="1" applyFill="1" applyBorder="1" applyAlignment="1">
      <alignment horizontal="center" vertical="center"/>
    </xf>
    <xf numFmtId="0" fontId="19" fillId="6" borderId="32" xfId="0" applyFont="1" applyFill="1" applyBorder="1" applyAlignment="1">
      <alignment horizontal="center" vertical="center"/>
    </xf>
    <xf numFmtId="49" fontId="17" fillId="6" borderId="34" xfId="0" applyNumberFormat="1" applyFont="1" applyFill="1" applyBorder="1" applyAlignment="1">
      <alignment horizontal="center" vertical="center"/>
    </xf>
    <xf numFmtId="0" fontId="16" fillId="0" borderId="17" xfId="0" applyFont="1" applyBorder="1" applyAlignment="1">
      <alignment vertical="center"/>
    </xf>
    <xf numFmtId="0" fontId="16" fillId="0" borderId="25" xfId="0" applyFont="1" applyBorder="1" applyAlignment="1">
      <alignment vertical="center"/>
    </xf>
    <xf numFmtId="0" fontId="16" fillId="0" borderId="33" xfId="0" applyFont="1" applyBorder="1" applyAlignment="1">
      <alignment vertical="center"/>
    </xf>
    <xf numFmtId="0" fontId="15" fillId="5" borderId="35" xfId="1" applyNumberFormat="1" applyBorder="1" applyAlignment="1">
      <alignment vertical="center"/>
    </xf>
    <xf numFmtId="0" fontId="17" fillId="6" borderId="17" xfId="0" applyFont="1" applyFill="1" applyBorder="1" applyAlignment="1">
      <alignment horizontal="center" vertical="center"/>
    </xf>
    <xf numFmtId="0" fontId="15" fillId="5" borderId="36" xfId="1" applyNumberFormat="1" applyBorder="1" applyAlignment="1">
      <alignment vertical="center"/>
    </xf>
    <xf numFmtId="1" fontId="17" fillId="0" borderId="0" xfId="0" applyNumberFormat="1" applyFont="1" applyAlignment="1">
      <alignment vertical="center"/>
    </xf>
    <xf numFmtId="0" fontId="16" fillId="0" borderId="4" xfId="0" applyFont="1" applyBorder="1" applyAlignment="1">
      <alignment vertical="center"/>
    </xf>
    <xf numFmtId="0" fontId="17" fillId="6" borderId="37" xfId="0" applyFont="1" applyFill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14" fontId="17" fillId="0" borderId="1" xfId="0" applyNumberFormat="1" applyFont="1" applyBorder="1" applyAlignment="1">
      <alignment horizontal="center" vertical="center"/>
    </xf>
    <xf numFmtId="1" fontId="17" fillId="0" borderId="1" xfId="0" applyNumberFormat="1" applyFont="1" applyBorder="1" applyAlignment="1">
      <alignment horizontal="center" vertical="center"/>
    </xf>
    <xf numFmtId="0" fontId="8" fillId="0" borderId="9" xfId="0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8" fillId="0" borderId="11" xfId="0" applyFont="1" applyBorder="1" applyAlignment="1">
      <alignment horizontal="center"/>
    </xf>
    <xf numFmtId="0" fontId="8" fillId="0" borderId="12" xfId="0" applyFont="1" applyBorder="1" applyAlignment="1">
      <alignment horizontal="center"/>
    </xf>
    <xf numFmtId="0" fontId="9" fillId="0" borderId="6" xfId="0" applyFont="1" applyBorder="1" applyAlignment="1">
      <alignment horizontal="center"/>
    </xf>
    <xf numFmtId="0" fontId="9" fillId="0" borderId="7" xfId="0" applyFont="1" applyBorder="1" applyAlignment="1">
      <alignment horizontal="center"/>
    </xf>
    <xf numFmtId="0" fontId="9" fillId="0" borderId="8" xfId="0" applyFont="1" applyBorder="1" applyAlignment="1">
      <alignment horizontal="center"/>
    </xf>
    <xf numFmtId="0" fontId="17" fillId="0" borderId="2" xfId="0" applyFont="1" applyBorder="1" applyAlignment="1">
      <alignment horizontal="right" vertical="center"/>
    </xf>
    <xf numFmtId="0" fontId="17" fillId="0" borderId="0" xfId="0" quotePrefix="1" applyFont="1" applyAlignment="1">
      <alignment horizontal="left" vertical="center" wrapText="1"/>
    </xf>
    <xf numFmtId="0" fontId="17" fillId="6" borderId="30" xfId="0" applyFont="1" applyFill="1" applyBorder="1" applyAlignment="1">
      <alignment horizontal="center" vertical="center"/>
    </xf>
    <xf numFmtId="0" fontId="17" fillId="0" borderId="29" xfId="0" applyFont="1" applyBorder="1" applyAlignment="1">
      <alignment horizontal="center" vertical="center"/>
    </xf>
    <xf numFmtId="0" fontId="17" fillId="0" borderId="30" xfId="0" applyFont="1" applyBorder="1" applyAlignment="1">
      <alignment horizontal="center" vertical="center"/>
    </xf>
    <xf numFmtId="0" fontId="17" fillId="0" borderId="31" xfId="0" applyFont="1" applyBorder="1" applyAlignment="1">
      <alignment horizontal="center" vertical="center"/>
    </xf>
    <xf numFmtId="0" fontId="1" fillId="0" borderId="2" xfId="0" applyFont="1" applyBorder="1" applyAlignment="1">
      <alignment horizontal="right" vertical="center"/>
    </xf>
    <xf numFmtId="0" fontId="12" fillId="0" borderId="0" xfId="0" applyFont="1" applyAlignment="1">
      <alignment horizontal="center" vertical="center"/>
    </xf>
    <xf numFmtId="0" fontId="1" fillId="0" borderId="0" xfId="0" quotePrefix="1" applyFont="1" applyAlignment="1">
      <alignment horizontal="left" vertical="center" wrapText="1"/>
    </xf>
    <xf numFmtId="0" fontId="1" fillId="0" borderId="20" xfId="0" quotePrefix="1" applyFont="1" applyBorder="1" applyAlignment="1">
      <alignment horizontal="left" vertical="center" wrapText="1"/>
    </xf>
    <xf numFmtId="0" fontId="0" fillId="0" borderId="0" xfId="0" quotePrefix="1" applyAlignment="1">
      <alignment vertical="center"/>
    </xf>
  </cellXfs>
  <cellStyles count="2">
    <cellStyle name="Calcul" xfId="1" builtinId="22"/>
    <cellStyle name="Normal" xfId="0" builtinId="0"/>
  </cellStyles>
  <dxfs count="32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34998626667073579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34998626667073579"/>
        </patternFill>
      </fill>
    </dxf>
    <dxf>
      <fill>
        <patternFill>
          <bgColor theme="6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34998626667073579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34998626667073579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34998626667073579"/>
        </patternFill>
      </fill>
    </dxf>
    <dxf>
      <fill>
        <patternFill>
          <bgColor theme="6" tint="0.39994506668294322"/>
        </patternFill>
      </fill>
    </dxf>
  </dxfs>
  <tableStyles count="0" defaultTableStyle="TableStyleMedium9" defaultPivotStyle="PivotStyleLight16"/>
  <colors>
    <mruColors>
      <color rgb="FF36EE3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eetMetadata" Target="metadata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Sabrina MARTOT" refreshedDate="45694.431976504631" createdVersion="8" refreshedVersion="8" minRefreshableVersion="3" recordCount="10" xr:uid="{0A4F25BA-C57F-4A26-B925-E3F64B715EB2}">
  <cacheSource type="worksheet">
    <worksheetSource ref="A2:J12" sheet="PRESENCE ANNUELLE"/>
  </cacheSource>
  <cacheFields count="10">
    <cacheField name="GRP" numFmtId="0">
      <sharedItems/>
    </cacheField>
    <cacheField name="NOM" numFmtId="49">
      <sharedItems count="10">
        <s v="DORMI"/>
        <s v="GOUTTE"/>
        <s v="PHILIPPE"/>
        <s v="HINE"/>
        <s v="SAINT"/>
        <s v="GARDIEN"/>
        <s v="GEORGES"/>
        <s v="LATOUCHE"/>
        <s v="GARCON"/>
        <s v="ENFANT"/>
      </sharedItems>
    </cacheField>
    <cacheField name="Prénom" numFmtId="49">
      <sharedItems count="10">
        <s v="Jemal"/>
        <s v="Justine"/>
        <s v="Catherine"/>
        <s v="Michel"/>
        <s v="Valentin"/>
        <s v="Joséphine"/>
        <s v="Mikaël"/>
        <s v="Thomas"/>
        <s v="Hélène"/>
        <s v="Ludivine"/>
      </sharedItems>
    </cacheField>
    <cacheField name="Date de naissance" numFmtId="14">
      <sharedItems/>
    </cacheField>
    <cacheField name="Age" numFmtId="1">
      <sharedItems containsMixedTypes="1" containsNumber="1" containsInteger="1" minValue="13" maxValue="21" count="10">
        <n v="18"/>
        <n v="19"/>
        <n v="21"/>
        <n v="16"/>
        <n v="17"/>
        <n v="20"/>
        <n v="13"/>
        <s v="Int" u="1"/>
        <s v="Mod" u="1"/>
        <s v="1/2 Int" u="1"/>
      </sharedItems>
    </cacheField>
    <cacheField name="Statut" numFmtId="49">
      <sharedItems/>
    </cacheField>
    <cacheField name="I" numFmtId="0">
      <sharedItems containsSemiMixedTypes="0" containsString="0" containsNumber="1" containsInteger="1" minValue="2" maxValue="37"/>
    </cacheField>
    <cacheField name="1/2" numFmtId="0">
      <sharedItems containsSemiMixedTypes="0" containsString="0" containsNumber="1" containsInteger="1" minValue="0" maxValue="35"/>
    </cacheField>
    <cacheField name="A" numFmtId="0">
      <sharedItems containsSemiMixedTypes="0" containsString="0" containsNumber="1" containsInteger="1" minValue="0" maxValue="3"/>
    </cacheField>
    <cacheField name="H" numFmtId="0">
      <sharedItems containsSemiMixedTypes="0" containsString="0" containsNumber="1" containsInteger="1" minValue="0" maxValue="2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0">
  <r>
    <s v="GROUPE 6"/>
    <x v="0"/>
    <x v="0"/>
    <s v="23/11/2006"/>
    <x v="0"/>
    <s v="Int"/>
    <n v="30"/>
    <n v="7"/>
    <n v="0"/>
    <n v="0"/>
  </r>
  <r>
    <s v="GROUPE 6"/>
    <x v="1"/>
    <x v="1"/>
    <s v="24/09/2005"/>
    <x v="1"/>
    <s v="Int"/>
    <n v="31"/>
    <n v="5"/>
    <n v="1"/>
    <n v="0"/>
  </r>
  <r>
    <s v="GROUPE 6"/>
    <x v="2"/>
    <x v="2"/>
    <s v="08/12/2003"/>
    <x v="2"/>
    <s v="Int"/>
    <n v="32"/>
    <n v="2"/>
    <n v="3"/>
    <n v="0"/>
  </r>
  <r>
    <s v="GROUPE 3"/>
    <x v="3"/>
    <x v="3"/>
    <s v="18/03/2008"/>
    <x v="3"/>
    <s v="Int"/>
    <n v="37"/>
    <n v="0"/>
    <n v="0"/>
    <n v="0"/>
  </r>
  <r>
    <s v="GROUPE 4"/>
    <x v="4"/>
    <x v="4"/>
    <s v="30/03/2007"/>
    <x v="4"/>
    <s v="Mod"/>
    <n v="4"/>
    <n v="32"/>
    <n v="1"/>
    <n v="0"/>
  </r>
  <r>
    <s v="GROUPE 3"/>
    <x v="5"/>
    <x v="5"/>
    <s v="01/10/2003"/>
    <x v="2"/>
    <s v="Int"/>
    <n v="26"/>
    <n v="11"/>
    <n v="0"/>
    <n v="0"/>
  </r>
  <r>
    <s v="GROUPE 6"/>
    <x v="6"/>
    <x v="6"/>
    <s v="07/06/2004"/>
    <x v="5"/>
    <s v="Int"/>
    <n v="33"/>
    <n v="2"/>
    <n v="2"/>
    <n v="0"/>
  </r>
  <r>
    <s v="GROUPE 2"/>
    <x v="7"/>
    <x v="7"/>
    <s v="14/11/2008"/>
    <x v="3"/>
    <s v="Int"/>
    <n v="37"/>
    <n v="0"/>
    <n v="0"/>
    <n v="0"/>
  </r>
  <r>
    <s v="GROUPE 6"/>
    <x v="8"/>
    <x v="8"/>
    <s v="20/03/2004"/>
    <x v="5"/>
    <s v="Int"/>
    <n v="34"/>
    <n v="0"/>
    <n v="1"/>
    <n v="2"/>
  </r>
  <r>
    <s v="GROUPE 1"/>
    <x v="9"/>
    <x v="9"/>
    <s v="09/09/2011"/>
    <x v="6"/>
    <s v="1/2 Int"/>
    <n v="2"/>
    <n v="35"/>
    <n v="0"/>
    <n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DA937F6-0A57-476B-BD46-681A74AFC511}" name="Tableau croisé dynamique3" cacheId="0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>
  <location ref="A3:E14" firstHeaderRow="0" firstDataRow="1" firstDataCol="1" rowPageCount="1" colPageCount="1"/>
  <pivotFields count="10">
    <pivotField showAll="0"/>
    <pivotField axis="axisRow" showAll="0">
      <items count="11">
        <item x="0"/>
        <item x="9"/>
        <item x="8"/>
        <item x="5"/>
        <item x="6"/>
        <item x="1"/>
        <item x="3"/>
        <item x="7"/>
        <item x="2"/>
        <item x="4"/>
        <item t="default"/>
      </items>
    </pivotField>
    <pivotField axis="axisRow" showAll="0">
      <items count="11">
        <item x="2"/>
        <item x="8"/>
        <item x="0"/>
        <item x="5"/>
        <item x="1"/>
        <item x="9"/>
        <item x="3"/>
        <item x="6"/>
        <item x="7"/>
        <item x="4"/>
        <item t="default"/>
      </items>
    </pivotField>
    <pivotField numFmtId="1" showAll="0"/>
    <pivotField axis="axisPage" multipleItemSelectionAllowed="1" showAll="0">
      <items count="11">
        <item m="1" x="9"/>
        <item m="1" x="7"/>
        <item m="1" x="8"/>
        <item h="1" x="0"/>
        <item h="1" x="1"/>
        <item x="2"/>
        <item h="1" x="3"/>
        <item x="4"/>
        <item x="5"/>
        <item h="1" x="6"/>
        <item t="default"/>
      </items>
    </pivotField>
    <pivotField showAll="0"/>
    <pivotField dataField="1" showAll="0"/>
    <pivotField dataField="1" showAll="0"/>
    <pivotField dataField="1" showAll="0"/>
    <pivotField dataField="1" showAll="0"/>
  </pivotFields>
  <rowFields count="2">
    <field x="1"/>
    <field x="2"/>
  </rowFields>
  <rowItems count="11">
    <i>
      <x v="2"/>
    </i>
    <i r="1">
      <x v="1"/>
    </i>
    <i>
      <x v="3"/>
    </i>
    <i r="1">
      <x v="3"/>
    </i>
    <i>
      <x v="4"/>
    </i>
    <i r="1">
      <x v="7"/>
    </i>
    <i>
      <x v="8"/>
    </i>
    <i r="1">
      <x/>
    </i>
    <i>
      <x v="9"/>
    </i>
    <i r="1">
      <x v="9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pageFields count="1">
    <pageField fld="4" hier="-1"/>
  </pageFields>
  <dataFields count="4">
    <dataField name="Somme de I" fld="6" baseField="0" baseItem="0"/>
    <dataField name="Somme de 1/2" fld="7" baseField="0" baseItem="0"/>
    <dataField name="Somme de A" fld="8" baseField="0" baseItem="0"/>
    <dataField name="Somme de H" fld="9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txDef>
      <a:spPr>
        <a:noFill/>
      </a:spPr>
      <a:bodyPr vertOverflow="clip" horzOverflow="clip" wrap="square" rtlCol="0" anchor="t">
        <a:spAutoFit/>
      </a:bodyPr>
      <a:lstStyle>
        <a:defPPr algn="l">
          <a:defRPr sz="1100"/>
        </a:def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a:style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12"/>
  <sheetViews>
    <sheetView zoomScale="130" zoomScaleNormal="130" workbookViewId="0">
      <selection activeCell="D22" sqref="D22"/>
    </sheetView>
  </sheetViews>
  <sheetFormatPr baseColWidth="10" defaultRowHeight="15" x14ac:dyDescent="0.25"/>
  <cols>
    <col min="1" max="1" width="16.7109375" bestFit="1" customWidth="1"/>
    <col min="2" max="13" width="14.7109375" customWidth="1"/>
  </cols>
  <sheetData>
    <row r="1" spans="1:13" ht="18.75" x14ac:dyDescent="0.3">
      <c r="A1" s="4"/>
      <c r="B1" s="5" t="s">
        <v>8</v>
      </c>
      <c r="C1" s="5" t="s">
        <v>9</v>
      </c>
      <c r="D1" s="5" t="s">
        <v>10</v>
      </c>
      <c r="E1" s="5" t="s">
        <v>11</v>
      </c>
      <c r="F1" s="5" t="s">
        <v>12</v>
      </c>
      <c r="G1" s="5" t="s">
        <v>13</v>
      </c>
      <c r="H1" s="5" t="s">
        <v>14</v>
      </c>
      <c r="I1" s="5" t="s">
        <v>15</v>
      </c>
      <c r="J1" s="5" t="s">
        <v>16</v>
      </c>
      <c r="K1" s="5" t="s">
        <v>17</v>
      </c>
      <c r="L1" s="5" t="s">
        <v>18</v>
      </c>
      <c r="M1" s="5" t="s">
        <v>19</v>
      </c>
    </row>
    <row r="2" spans="1:13" ht="18.75" x14ac:dyDescent="0.3">
      <c r="A2" s="6" t="s">
        <v>20</v>
      </c>
      <c r="B2" s="36"/>
      <c r="C2" s="36"/>
      <c r="D2" s="36">
        <f>MARS!AL12</f>
        <v>149</v>
      </c>
      <c r="E2" s="36">
        <f>AVRIL!AL12</f>
        <v>117</v>
      </c>
      <c r="F2" s="36"/>
      <c r="G2" s="36"/>
      <c r="H2" s="36"/>
      <c r="I2" s="36"/>
      <c r="J2" s="36"/>
      <c r="K2" s="36"/>
      <c r="L2" s="36"/>
      <c r="M2" s="36"/>
    </row>
    <row r="3" spans="1:13" ht="18.75" x14ac:dyDescent="0.3">
      <c r="A3" s="6" t="s">
        <v>21</v>
      </c>
      <c r="B3" s="36"/>
      <c r="C3" s="36"/>
      <c r="D3" s="36">
        <f>MARS!AM12</f>
        <v>57</v>
      </c>
      <c r="E3" s="36">
        <f>AVRIL!AM12</f>
        <v>37</v>
      </c>
      <c r="F3" s="36"/>
      <c r="G3" s="36"/>
      <c r="H3" s="36"/>
      <c r="I3" s="36"/>
      <c r="J3" s="36"/>
      <c r="K3" s="36"/>
      <c r="L3" s="36"/>
      <c r="M3" s="36"/>
    </row>
    <row r="4" spans="1:13" ht="18.75" x14ac:dyDescent="0.3">
      <c r="A4" s="6" t="s">
        <v>2</v>
      </c>
      <c r="B4" s="36"/>
      <c r="C4" s="36"/>
      <c r="D4" s="36">
        <f t="shared" ref="D4:M4" si="0">D2+D3</f>
        <v>206</v>
      </c>
      <c r="E4" s="36">
        <f t="shared" si="0"/>
        <v>154</v>
      </c>
      <c r="F4" s="36"/>
      <c r="G4" s="36">
        <f t="shared" si="0"/>
        <v>0</v>
      </c>
      <c r="H4" s="36">
        <f t="shared" si="0"/>
        <v>0</v>
      </c>
      <c r="I4" s="5">
        <f t="shared" si="0"/>
        <v>0</v>
      </c>
      <c r="J4" s="13">
        <f t="shared" si="0"/>
        <v>0</v>
      </c>
      <c r="K4" s="13">
        <f>K2+K3</f>
        <v>0</v>
      </c>
      <c r="L4" s="13">
        <f t="shared" si="0"/>
        <v>0</v>
      </c>
      <c r="M4" s="13">
        <f t="shared" si="0"/>
        <v>0</v>
      </c>
    </row>
    <row r="8" spans="1:13" ht="21.75" thickBot="1" x14ac:dyDescent="0.4">
      <c r="C8" s="7"/>
      <c r="D8" s="7"/>
      <c r="E8" s="7"/>
    </row>
    <row r="9" spans="1:13" ht="21" x14ac:dyDescent="0.35">
      <c r="C9" s="104" t="s">
        <v>35</v>
      </c>
      <c r="D9" s="105"/>
      <c r="E9" s="106"/>
    </row>
    <row r="10" spans="1:13" ht="21" x14ac:dyDescent="0.35">
      <c r="C10" s="100" t="s">
        <v>20</v>
      </c>
      <c r="D10" s="101"/>
      <c r="E10" s="8">
        <f>SUM(B2:M2)</f>
        <v>266</v>
      </c>
    </row>
    <row r="11" spans="1:13" ht="21" x14ac:dyDescent="0.35">
      <c r="C11" s="100" t="s">
        <v>21</v>
      </c>
      <c r="D11" s="101"/>
      <c r="E11" s="8">
        <f>SUM(B3:M3)</f>
        <v>94</v>
      </c>
    </row>
    <row r="12" spans="1:13" ht="21.75" thickBot="1" x14ac:dyDescent="0.4">
      <c r="C12" s="102" t="s">
        <v>2</v>
      </c>
      <c r="D12" s="103"/>
      <c r="E12" s="37">
        <f>E10+E11</f>
        <v>360</v>
      </c>
    </row>
  </sheetData>
  <mergeCells count="4">
    <mergeCell ref="C10:D10"/>
    <mergeCell ref="C11:D11"/>
    <mergeCell ref="C12:D12"/>
    <mergeCell ref="C9:E9"/>
  </mergeCells>
  <pageMargins left="0.7" right="0.7" top="0.75" bottom="0.75" header="0.3" footer="0.3"/>
  <pageSetup paperSize="9" scale="6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693777-2315-4285-810E-19AF0558F077}">
  <dimension ref="A1:E14"/>
  <sheetViews>
    <sheetView workbookViewId="0">
      <selection activeCell="E23" sqref="E23"/>
    </sheetView>
  </sheetViews>
  <sheetFormatPr baseColWidth="10" defaultRowHeight="15" x14ac:dyDescent="0.25"/>
  <cols>
    <col min="1" max="1" width="21" bestFit="1" customWidth="1"/>
    <col min="2" max="2" width="16.42578125" customWidth="1"/>
    <col min="3" max="3" width="13.7109375" bestFit="1" customWidth="1"/>
    <col min="4" max="5" width="12.140625" bestFit="1" customWidth="1"/>
  </cols>
  <sheetData>
    <row r="1" spans="1:5" x14ac:dyDescent="0.25">
      <c r="A1" s="47" t="s">
        <v>47</v>
      </c>
      <c r="B1" t="s">
        <v>55</v>
      </c>
    </row>
    <row r="3" spans="1:5" x14ac:dyDescent="0.25">
      <c r="A3" s="47" t="s">
        <v>48</v>
      </c>
      <c r="B3" t="s">
        <v>53</v>
      </c>
      <c r="C3" t="s">
        <v>50</v>
      </c>
      <c r="D3" t="s">
        <v>51</v>
      </c>
      <c r="E3" t="s">
        <v>52</v>
      </c>
    </row>
    <row r="4" spans="1:5" x14ac:dyDescent="0.25">
      <c r="A4" s="1" t="s">
        <v>83</v>
      </c>
      <c r="B4">
        <v>34</v>
      </c>
      <c r="C4">
        <v>0</v>
      </c>
      <c r="D4">
        <v>1</v>
      </c>
      <c r="E4">
        <v>2</v>
      </c>
    </row>
    <row r="5" spans="1:5" x14ac:dyDescent="0.25">
      <c r="A5" s="48" t="s">
        <v>80</v>
      </c>
      <c r="B5">
        <v>34</v>
      </c>
      <c r="C5">
        <v>0</v>
      </c>
      <c r="D5">
        <v>1</v>
      </c>
      <c r="E5">
        <v>2</v>
      </c>
    </row>
    <row r="6" spans="1:5" x14ac:dyDescent="0.25">
      <c r="A6" s="1" t="s">
        <v>76</v>
      </c>
      <c r="B6">
        <v>26</v>
      </c>
      <c r="C6">
        <v>11</v>
      </c>
      <c r="D6">
        <v>0</v>
      </c>
      <c r="E6">
        <v>0</v>
      </c>
    </row>
    <row r="7" spans="1:5" x14ac:dyDescent="0.25">
      <c r="A7" s="48" t="s">
        <v>71</v>
      </c>
      <c r="B7">
        <v>26</v>
      </c>
      <c r="C7">
        <v>11</v>
      </c>
      <c r="D7">
        <v>0</v>
      </c>
      <c r="E7">
        <v>0</v>
      </c>
    </row>
    <row r="8" spans="1:5" x14ac:dyDescent="0.25">
      <c r="A8" s="1" t="s">
        <v>75</v>
      </c>
      <c r="B8">
        <v>33</v>
      </c>
      <c r="C8">
        <v>2</v>
      </c>
      <c r="D8">
        <v>2</v>
      </c>
      <c r="E8">
        <v>0</v>
      </c>
    </row>
    <row r="9" spans="1:5" x14ac:dyDescent="0.25">
      <c r="A9" s="48" t="s">
        <v>72</v>
      </c>
      <c r="B9">
        <v>33</v>
      </c>
      <c r="C9">
        <v>2</v>
      </c>
      <c r="D9">
        <v>2</v>
      </c>
      <c r="E9">
        <v>0</v>
      </c>
    </row>
    <row r="10" spans="1:5" x14ac:dyDescent="0.25">
      <c r="A10" s="1" t="s">
        <v>77</v>
      </c>
      <c r="B10">
        <v>32</v>
      </c>
      <c r="C10">
        <v>2</v>
      </c>
      <c r="D10">
        <v>3</v>
      </c>
      <c r="E10">
        <v>0</v>
      </c>
    </row>
    <row r="11" spans="1:5" x14ac:dyDescent="0.25">
      <c r="A11" s="48" t="s">
        <v>67</v>
      </c>
      <c r="B11">
        <v>32</v>
      </c>
      <c r="C11">
        <v>2</v>
      </c>
      <c r="D11">
        <v>3</v>
      </c>
      <c r="E11">
        <v>0</v>
      </c>
    </row>
    <row r="12" spans="1:5" x14ac:dyDescent="0.25">
      <c r="A12" s="1" t="s">
        <v>70</v>
      </c>
      <c r="B12">
        <v>4</v>
      </c>
      <c r="C12">
        <v>32</v>
      </c>
      <c r="D12">
        <v>1</v>
      </c>
      <c r="E12">
        <v>0</v>
      </c>
    </row>
    <row r="13" spans="1:5" x14ac:dyDescent="0.25">
      <c r="A13" s="48" t="s">
        <v>69</v>
      </c>
      <c r="B13">
        <v>4</v>
      </c>
      <c r="C13">
        <v>32</v>
      </c>
      <c r="D13">
        <v>1</v>
      </c>
      <c r="E13">
        <v>0</v>
      </c>
    </row>
    <row r="14" spans="1:5" x14ac:dyDescent="0.25">
      <c r="A14" s="1" t="s">
        <v>49</v>
      </c>
      <c r="B14">
        <v>129</v>
      </c>
      <c r="C14">
        <v>47</v>
      </c>
      <c r="D14">
        <v>7</v>
      </c>
      <c r="E14">
        <v>2</v>
      </c>
    </row>
  </sheetData>
  <pageMargins left="0.70866141732283472" right="0.70866141732283472" top="0.74803149606299213" bottom="0.74803149606299213" header="0.31496062992125984" footer="0.31496062992125984"/>
  <pageSetup paperSize="9" orientation="portrait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9EDD82-9182-4AB0-A7DD-5CC5A57D8172}">
  <sheetPr>
    <pageSetUpPr fitToPage="1"/>
  </sheetPr>
  <dimension ref="A1:U18"/>
  <sheetViews>
    <sheetView workbookViewId="0">
      <pane xSplit="3" ySplit="2" topLeftCell="D3" activePane="bottomRight" state="frozen"/>
      <selection activeCell="N8" sqref="N8"/>
      <selection pane="topRight" activeCell="N8" sqref="N8"/>
      <selection pane="bottomLeft" activeCell="N8" sqref="N8"/>
      <selection pane="bottomRight" activeCell="M16" sqref="M16"/>
    </sheetView>
  </sheetViews>
  <sheetFormatPr baseColWidth="10" defaultColWidth="11.5703125" defaultRowHeight="23.85" customHeight="1" x14ac:dyDescent="0.25"/>
  <cols>
    <col min="1" max="1" width="9.42578125" style="52" bestFit="1" customWidth="1"/>
    <col min="2" max="3" width="18.7109375" style="52" customWidth="1"/>
    <col min="4" max="4" width="10.7109375" style="78" customWidth="1"/>
    <col min="5" max="5" width="17.7109375" style="63" customWidth="1"/>
    <col min="6" max="6" width="6.7109375" style="64" customWidth="1"/>
    <col min="7" max="18" width="5.7109375" style="52" customWidth="1"/>
    <col min="19" max="20" width="11.5703125" style="52"/>
    <col min="21" max="21" width="13.5703125" style="52" bestFit="1" customWidth="1"/>
    <col min="22" max="16384" width="11.5703125" style="52"/>
  </cols>
  <sheetData>
    <row r="1" spans="1:21" ht="23.85" customHeight="1" thickBot="1" x14ac:dyDescent="0.3">
      <c r="D1" s="52"/>
      <c r="E1" s="53"/>
      <c r="F1" s="94"/>
      <c r="G1" s="109" t="s">
        <v>58</v>
      </c>
      <c r="H1" s="109"/>
      <c r="I1" s="109"/>
      <c r="J1" s="109"/>
      <c r="K1" s="110" t="s">
        <v>56</v>
      </c>
      <c r="L1" s="111"/>
      <c r="M1" s="111"/>
      <c r="N1" s="112"/>
      <c r="O1" s="110" t="s">
        <v>57</v>
      </c>
      <c r="P1" s="111"/>
      <c r="Q1" s="111"/>
      <c r="R1" s="112"/>
    </row>
    <row r="2" spans="1:21" ht="23.85" customHeight="1" thickTop="1" thickBot="1" x14ac:dyDescent="0.3">
      <c r="A2" s="97" t="s">
        <v>5</v>
      </c>
      <c r="B2" s="97" t="s">
        <v>0</v>
      </c>
      <c r="C2" s="97" t="s">
        <v>1</v>
      </c>
      <c r="D2" s="97" t="s">
        <v>36</v>
      </c>
      <c r="E2" s="98" t="s">
        <v>47</v>
      </c>
      <c r="F2" s="99" t="s">
        <v>22</v>
      </c>
      <c r="G2" s="96" t="s">
        <v>6</v>
      </c>
      <c r="H2" s="82" t="s">
        <v>7</v>
      </c>
      <c r="I2" s="83" t="s">
        <v>3</v>
      </c>
      <c r="J2" s="86" t="s">
        <v>4</v>
      </c>
      <c r="K2" s="81" t="s">
        <v>6</v>
      </c>
      <c r="L2" s="82" t="s">
        <v>7</v>
      </c>
      <c r="M2" s="83" t="s">
        <v>3</v>
      </c>
      <c r="N2" s="84" t="s">
        <v>4</v>
      </c>
      <c r="O2" s="81" t="s">
        <v>6</v>
      </c>
      <c r="P2" s="82" t="s">
        <v>7</v>
      </c>
      <c r="Q2" s="83" t="s">
        <v>3</v>
      </c>
      <c r="R2" s="84" t="s">
        <v>4</v>
      </c>
      <c r="T2" s="52" t="s">
        <v>54</v>
      </c>
      <c r="U2" s="53">
        <f ca="1" xml:space="preserve"> TODAY()</f>
        <v>45694</v>
      </c>
    </row>
    <row r="3" spans="1:21" s="56" customFormat="1" ht="23.85" customHeight="1" thickTop="1" x14ac:dyDescent="0.25">
      <c r="A3" s="95" t="s">
        <v>62</v>
      </c>
      <c r="B3" s="54" t="s">
        <v>59</v>
      </c>
      <c r="C3" s="54" t="s">
        <v>60</v>
      </c>
      <c r="D3" s="55" t="s">
        <v>37</v>
      </c>
      <c r="E3" s="51">
        <f ca="1">DATEDIF(D3, TODAY(), "Y")</f>
        <v>18</v>
      </c>
      <c r="F3" s="54" t="s">
        <v>23</v>
      </c>
      <c r="G3" s="92">
        <f>K3+O3</f>
        <v>30</v>
      </c>
      <c r="H3" s="92">
        <f>L3+P3</f>
        <v>7</v>
      </c>
      <c r="I3" s="92">
        <f t="shared" ref="I3:J3" si="0">M3+Q3</f>
        <v>0</v>
      </c>
      <c r="J3" s="92">
        <f t="shared" si="0"/>
        <v>0</v>
      </c>
      <c r="K3" s="88">
        <f>MARS!AL2</f>
        <v>18</v>
      </c>
      <c r="L3" s="89">
        <f>MARS!AM2</f>
        <v>3</v>
      </c>
      <c r="M3" s="89">
        <f>MARS!AN2</f>
        <v>0</v>
      </c>
      <c r="N3" s="90">
        <f>MARS!AO2</f>
        <v>0</v>
      </c>
      <c r="O3" s="88">
        <f>AVRIL!AL2</f>
        <v>12</v>
      </c>
      <c r="P3" s="89">
        <f>AVRIL!AM2</f>
        <v>4</v>
      </c>
      <c r="Q3" s="89">
        <f>AVRIL!AN2</f>
        <v>0</v>
      </c>
      <c r="R3" s="90">
        <f>AVRIL!AO2</f>
        <v>0</v>
      </c>
    </row>
    <row r="4" spans="1:21" s="56" customFormat="1" ht="23.85" customHeight="1" x14ac:dyDescent="0.25">
      <c r="A4" s="57" t="s">
        <v>62</v>
      </c>
      <c r="B4" s="58" t="s">
        <v>78</v>
      </c>
      <c r="C4" s="58" t="s">
        <v>66</v>
      </c>
      <c r="D4" s="55" t="s">
        <v>38</v>
      </c>
      <c r="E4" s="50">
        <f t="shared" ref="E4:E12" ca="1" si="1">DATEDIF(D4, TODAY(), "Y")</f>
        <v>19</v>
      </c>
      <c r="F4" s="54" t="s">
        <v>23</v>
      </c>
      <c r="G4" s="92">
        <f t="shared" ref="G4:G12" si="2">K4+O4</f>
        <v>31</v>
      </c>
      <c r="H4" s="92">
        <f t="shared" ref="H4:H12" si="3">L4+P4</f>
        <v>5</v>
      </c>
      <c r="I4" s="92">
        <f t="shared" ref="I4:I12" si="4">M4+Q4</f>
        <v>1</v>
      </c>
      <c r="J4" s="92">
        <f t="shared" ref="J4:J12" si="5">N4+R4</f>
        <v>0</v>
      </c>
      <c r="K4" s="88">
        <f>MARS!AL3</f>
        <v>19</v>
      </c>
      <c r="L4" s="89">
        <f>MARS!AM3</f>
        <v>2</v>
      </c>
      <c r="M4" s="89">
        <f>MARS!AN3</f>
        <v>0</v>
      </c>
      <c r="N4" s="90">
        <f>MARS!AO3</f>
        <v>0</v>
      </c>
      <c r="O4" s="88">
        <f>AVRIL!AL3</f>
        <v>12</v>
      </c>
      <c r="P4" s="89">
        <f>AVRIL!AM3</f>
        <v>3</v>
      </c>
      <c r="Q4" s="89">
        <f>AVRIL!AN3</f>
        <v>1</v>
      </c>
      <c r="R4" s="90">
        <f>AVRIL!AO3</f>
        <v>0</v>
      </c>
    </row>
    <row r="5" spans="1:21" s="56" customFormat="1" ht="23.85" customHeight="1" x14ac:dyDescent="0.25">
      <c r="A5" s="57" t="s">
        <v>62</v>
      </c>
      <c r="B5" s="58" t="s">
        <v>77</v>
      </c>
      <c r="C5" s="58" t="s">
        <v>67</v>
      </c>
      <c r="D5" s="55" t="s">
        <v>39</v>
      </c>
      <c r="E5" s="50">
        <f t="shared" ca="1" si="1"/>
        <v>21</v>
      </c>
      <c r="F5" s="54" t="s">
        <v>23</v>
      </c>
      <c r="G5" s="92">
        <f t="shared" si="2"/>
        <v>32</v>
      </c>
      <c r="H5" s="92">
        <f t="shared" si="3"/>
        <v>2</v>
      </c>
      <c r="I5" s="92">
        <f t="shared" si="4"/>
        <v>3</v>
      </c>
      <c r="J5" s="92">
        <f t="shared" si="5"/>
        <v>0</v>
      </c>
      <c r="K5" s="88">
        <f>MARS!AL4</f>
        <v>18</v>
      </c>
      <c r="L5" s="89">
        <f>MARS!AM4</f>
        <v>2</v>
      </c>
      <c r="M5" s="89">
        <f>MARS!AN4</f>
        <v>1</v>
      </c>
      <c r="N5" s="90">
        <f>MARS!AO4</f>
        <v>0</v>
      </c>
      <c r="O5" s="88">
        <f>AVRIL!AL4</f>
        <v>14</v>
      </c>
      <c r="P5" s="89">
        <f>AVRIL!AM4</f>
        <v>0</v>
      </c>
      <c r="Q5" s="89">
        <f>AVRIL!AN4</f>
        <v>2</v>
      </c>
      <c r="R5" s="90">
        <f>AVRIL!AO4</f>
        <v>0</v>
      </c>
    </row>
    <row r="6" spans="1:21" s="56" customFormat="1" ht="23.85" customHeight="1" x14ac:dyDescent="0.25">
      <c r="A6" s="59" t="s">
        <v>64</v>
      </c>
      <c r="B6" s="58" t="s">
        <v>79</v>
      </c>
      <c r="C6" s="58" t="s">
        <v>68</v>
      </c>
      <c r="D6" s="55" t="s">
        <v>40</v>
      </c>
      <c r="E6" s="50">
        <f t="shared" ca="1" si="1"/>
        <v>16</v>
      </c>
      <c r="F6" s="54" t="s">
        <v>23</v>
      </c>
      <c r="G6" s="92">
        <f t="shared" si="2"/>
        <v>37</v>
      </c>
      <c r="H6" s="92">
        <f t="shared" si="3"/>
        <v>0</v>
      </c>
      <c r="I6" s="92">
        <f t="shared" si="4"/>
        <v>0</v>
      </c>
      <c r="J6" s="92">
        <f t="shared" si="5"/>
        <v>0</v>
      </c>
      <c r="K6" s="88">
        <f>MARS!AL5</f>
        <v>21</v>
      </c>
      <c r="L6" s="89">
        <f>MARS!AM5</f>
        <v>0</v>
      </c>
      <c r="M6" s="89">
        <f>MARS!AN5</f>
        <v>0</v>
      </c>
      <c r="N6" s="90">
        <f>MARS!AO5</f>
        <v>0</v>
      </c>
      <c r="O6" s="88">
        <f>AVRIL!AL5</f>
        <v>16</v>
      </c>
      <c r="P6" s="89">
        <f>AVRIL!AM5</f>
        <v>0</v>
      </c>
      <c r="Q6" s="89">
        <f>AVRIL!AN5</f>
        <v>0</v>
      </c>
      <c r="R6" s="90">
        <f>AVRIL!AO5</f>
        <v>0</v>
      </c>
    </row>
    <row r="7" spans="1:21" s="56" customFormat="1" ht="23.85" customHeight="1" x14ac:dyDescent="0.25">
      <c r="A7" s="59" t="s">
        <v>65</v>
      </c>
      <c r="B7" s="58" t="s">
        <v>70</v>
      </c>
      <c r="C7" s="58" t="s">
        <v>69</v>
      </c>
      <c r="D7" s="55" t="s">
        <v>41</v>
      </c>
      <c r="E7" s="50">
        <f t="shared" ca="1" si="1"/>
        <v>17</v>
      </c>
      <c r="F7" s="54" t="s">
        <v>25</v>
      </c>
      <c r="G7" s="92">
        <f t="shared" si="2"/>
        <v>4</v>
      </c>
      <c r="H7" s="92">
        <f t="shared" si="3"/>
        <v>32</v>
      </c>
      <c r="I7" s="92">
        <f t="shared" si="4"/>
        <v>1</v>
      </c>
      <c r="J7" s="92">
        <f t="shared" si="5"/>
        <v>0</v>
      </c>
      <c r="K7" s="88">
        <f>MARS!AL6</f>
        <v>2</v>
      </c>
      <c r="L7" s="89">
        <f>MARS!AM6</f>
        <v>18</v>
      </c>
      <c r="M7" s="89">
        <f>MARS!AN6</f>
        <v>1</v>
      </c>
      <c r="N7" s="90">
        <f>MARS!AO6</f>
        <v>0</v>
      </c>
      <c r="O7" s="88">
        <f>AVRIL!AL6</f>
        <v>2</v>
      </c>
      <c r="P7" s="89">
        <f>AVRIL!AM6</f>
        <v>14</v>
      </c>
      <c r="Q7" s="89">
        <f>AVRIL!AN6</f>
        <v>0</v>
      </c>
      <c r="R7" s="90">
        <f>AVRIL!AO6</f>
        <v>0</v>
      </c>
    </row>
    <row r="8" spans="1:21" s="56" customFormat="1" ht="23.85" customHeight="1" x14ac:dyDescent="0.25">
      <c r="A8" s="57" t="s">
        <v>64</v>
      </c>
      <c r="B8" s="58" t="s">
        <v>76</v>
      </c>
      <c r="C8" s="58" t="s">
        <v>71</v>
      </c>
      <c r="D8" s="55" t="s">
        <v>42</v>
      </c>
      <c r="E8" s="50">
        <f t="shared" ca="1" si="1"/>
        <v>21</v>
      </c>
      <c r="F8" s="54" t="s">
        <v>23</v>
      </c>
      <c r="G8" s="92">
        <f t="shared" si="2"/>
        <v>26</v>
      </c>
      <c r="H8" s="92">
        <f t="shared" si="3"/>
        <v>11</v>
      </c>
      <c r="I8" s="92">
        <f t="shared" si="4"/>
        <v>0</v>
      </c>
      <c r="J8" s="92">
        <f t="shared" si="5"/>
        <v>0</v>
      </c>
      <c r="K8" s="88">
        <f>MARS!AL7</f>
        <v>10</v>
      </c>
      <c r="L8" s="89">
        <f>MARS!AM7</f>
        <v>11</v>
      </c>
      <c r="M8" s="89">
        <f>MARS!AN7</f>
        <v>0</v>
      </c>
      <c r="N8" s="90">
        <f>MARS!AO7</f>
        <v>0</v>
      </c>
      <c r="O8" s="88">
        <f>AVRIL!AL7</f>
        <v>16</v>
      </c>
      <c r="P8" s="89">
        <f>AVRIL!AM7</f>
        <v>0</v>
      </c>
      <c r="Q8" s="89">
        <f>AVRIL!AN7</f>
        <v>0</v>
      </c>
      <c r="R8" s="90">
        <f>AVRIL!AO7</f>
        <v>0</v>
      </c>
    </row>
    <row r="9" spans="1:21" s="56" customFormat="1" ht="23.85" customHeight="1" x14ac:dyDescent="0.25">
      <c r="A9" s="57" t="s">
        <v>62</v>
      </c>
      <c r="B9" s="58" t="s">
        <v>75</v>
      </c>
      <c r="C9" s="58" t="s">
        <v>72</v>
      </c>
      <c r="D9" s="55" t="s">
        <v>43</v>
      </c>
      <c r="E9" s="50">
        <f t="shared" ca="1" si="1"/>
        <v>20</v>
      </c>
      <c r="F9" s="54" t="s">
        <v>23</v>
      </c>
      <c r="G9" s="92">
        <f t="shared" si="2"/>
        <v>33</v>
      </c>
      <c r="H9" s="92">
        <f t="shared" si="3"/>
        <v>2</v>
      </c>
      <c r="I9" s="92">
        <f t="shared" si="4"/>
        <v>2</v>
      </c>
      <c r="J9" s="92">
        <f t="shared" si="5"/>
        <v>0</v>
      </c>
      <c r="K9" s="88">
        <f>MARS!AL8</f>
        <v>18</v>
      </c>
      <c r="L9" s="89">
        <f>MARS!AM8</f>
        <v>2</v>
      </c>
      <c r="M9" s="89">
        <f>MARS!AN8</f>
        <v>1</v>
      </c>
      <c r="N9" s="90">
        <f>MARS!AO8</f>
        <v>0</v>
      </c>
      <c r="O9" s="88">
        <f>AVRIL!AL8</f>
        <v>15</v>
      </c>
      <c r="P9" s="89">
        <f>AVRIL!AM8</f>
        <v>0</v>
      </c>
      <c r="Q9" s="89">
        <f>AVRIL!AN8</f>
        <v>1</v>
      </c>
      <c r="R9" s="90">
        <f>AVRIL!AO8</f>
        <v>0</v>
      </c>
    </row>
    <row r="10" spans="1:21" ht="23.85" customHeight="1" x14ac:dyDescent="0.25">
      <c r="A10" s="58" t="s">
        <v>63</v>
      </c>
      <c r="B10" s="58" t="s">
        <v>74</v>
      </c>
      <c r="C10" s="58" t="s">
        <v>73</v>
      </c>
      <c r="D10" s="55" t="s">
        <v>44</v>
      </c>
      <c r="E10" s="50">
        <f t="shared" ca="1" si="1"/>
        <v>16</v>
      </c>
      <c r="F10" s="54" t="s">
        <v>23</v>
      </c>
      <c r="G10" s="92">
        <f t="shared" si="2"/>
        <v>37</v>
      </c>
      <c r="H10" s="92">
        <f t="shared" si="3"/>
        <v>0</v>
      </c>
      <c r="I10" s="92">
        <f t="shared" si="4"/>
        <v>0</v>
      </c>
      <c r="J10" s="92">
        <f t="shared" si="5"/>
        <v>0</v>
      </c>
      <c r="K10" s="88">
        <f>MARS!AL9</f>
        <v>21</v>
      </c>
      <c r="L10" s="89">
        <f>MARS!AM9</f>
        <v>0</v>
      </c>
      <c r="M10" s="89">
        <f>MARS!AN9</f>
        <v>0</v>
      </c>
      <c r="N10" s="90">
        <f>MARS!AO9</f>
        <v>0</v>
      </c>
      <c r="O10" s="88">
        <f>AVRIL!AL9</f>
        <v>16</v>
      </c>
      <c r="P10" s="89">
        <f>AVRIL!AM9</f>
        <v>0</v>
      </c>
      <c r="Q10" s="89">
        <f>AVRIL!AN9</f>
        <v>0</v>
      </c>
      <c r="R10" s="90">
        <f>AVRIL!AO9</f>
        <v>0</v>
      </c>
    </row>
    <row r="11" spans="1:21" s="56" customFormat="1" ht="23.85" customHeight="1" x14ac:dyDescent="0.25">
      <c r="A11" s="57" t="s">
        <v>62</v>
      </c>
      <c r="B11" s="58" t="s">
        <v>83</v>
      </c>
      <c r="C11" s="58" t="s">
        <v>80</v>
      </c>
      <c r="D11" s="55" t="s">
        <v>45</v>
      </c>
      <c r="E11" s="50">
        <f t="shared" ca="1" si="1"/>
        <v>20</v>
      </c>
      <c r="F11" s="54" t="s">
        <v>23</v>
      </c>
      <c r="G11" s="92">
        <f t="shared" si="2"/>
        <v>34</v>
      </c>
      <c r="H11" s="92">
        <f t="shared" si="3"/>
        <v>0</v>
      </c>
      <c r="I11" s="92">
        <f t="shared" si="4"/>
        <v>1</v>
      </c>
      <c r="J11" s="92">
        <f t="shared" si="5"/>
        <v>2</v>
      </c>
      <c r="K11" s="88">
        <f>MARS!AL10</f>
        <v>20</v>
      </c>
      <c r="L11" s="89">
        <f>MARS!AM10</f>
        <v>0</v>
      </c>
      <c r="M11" s="89">
        <f>MARS!AN10</f>
        <v>1</v>
      </c>
      <c r="N11" s="90">
        <f>MARS!AO10</f>
        <v>0</v>
      </c>
      <c r="O11" s="88">
        <f>AVRIL!AL10</f>
        <v>14</v>
      </c>
      <c r="P11" s="89">
        <f>AVRIL!AM10</f>
        <v>0</v>
      </c>
      <c r="Q11" s="89">
        <f>AVRIL!AN10</f>
        <v>0</v>
      </c>
      <c r="R11" s="90">
        <f>AVRIL!AO10</f>
        <v>2</v>
      </c>
    </row>
    <row r="12" spans="1:21" s="56" customFormat="1" ht="23.85" customHeight="1" thickBot="1" x14ac:dyDescent="0.3">
      <c r="A12" s="58" t="s">
        <v>61</v>
      </c>
      <c r="B12" s="58" t="s">
        <v>82</v>
      </c>
      <c r="C12" s="58" t="s">
        <v>81</v>
      </c>
      <c r="D12" s="55" t="s">
        <v>46</v>
      </c>
      <c r="E12" s="50">
        <f t="shared" ca="1" si="1"/>
        <v>13</v>
      </c>
      <c r="F12" s="54" t="s">
        <v>24</v>
      </c>
      <c r="G12" s="92">
        <f t="shared" si="2"/>
        <v>2</v>
      </c>
      <c r="H12" s="92">
        <f t="shared" si="3"/>
        <v>35</v>
      </c>
      <c r="I12" s="92">
        <f t="shared" si="4"/>
        <v>0</v>
      </c>
      <c r="J12" s="92">
        <f t="shared" si="5"/>
        <v>0</v>
      </c>
      <c r="K12" s="88">
        <f>MARS!AL11</f>
        <v>2</v>
      </c>
      <c r="L12" s="89">
        <f>MARS!AM11</f>
        <v>19</v>
      </c>
      <c r="M12" s="89">
        <f>MARS!AN11</f>
        <v>0</v>
      </c>
      <c r="N12" s="90">
        <f>MARS!AO11</f>
        <v>0</v>
      </c>
      <c r="O12" s="88">
        <f>AVRIL!AL11</f>
        <v>0</v>
      </c>
      <c r="P12" s="89">
        <f>AVRIL!AM11</f>
        <v>16</v>
      </c>
      <c r="Q12" s="89">
        <f>AVRIL!AN11</f>
        <v>0</v>
      </c>
      <c r="R12" s="90">
        <f>AVRIL!AO11</f>
        <v>0</v>
      </c>
    </row>
    <row r="13" spans="1:21" s="56" customFormat="1" ht="23.85" customHeight="1" thickBot="1" x14ac:dyDescent="0.3">
      <c r="A13" s="107"/>
      <c r="B13" s="107"/>
      <c r="C13" s="60"/>
      <c r="D13" s="77"/>
      <c r="E13" s="61"/>
      <c r="F13" s="62"/>
      <c r="G13" s="85">
        <f t="shared" ref="G13:R13" si="6">SUM(G3:G12)</f>
        <v>266</v>
      </c>
      <c r="H13" s="85">
        <f t="shared" si="6"/>
        <v>94</v>
      </c>
      <c r="I13" s="85">
        <f t="shared" si="6"/>
        <v>8</v>
      </c>
      <c r="J13" s="87">
        <f t="shared" si="6"/>
        <v>2</v>
      </c>
      <c r="K13" s="91">
        <f t="shared" si="6"/>
        <v>149</v>
      </c>
      <c r="L13" s="91">
        <f t="shared" si="6"/>
        <v>57</v>
      </c>
      <c r="M13" s="91">
        <f t="shared" si="6"/>
        <v>4</v>
      </c>
      <c r="N13" s="91">
        <f t="shared" si="6"/>
        <v>0</v>
      </c>
      <c r="O13" s="91">
        <f t="shared" si="6"/>
        <v>117</v>
      </c>
      <c r="P13" s="91">
        <f t="shared" si="6"/>
        <v>37</v>
      </c>
      <c r="Q13" s="91">
        <f t="shared" si="6"/>
        <v>4</v>
      </c>
      <c r="R13" s="93">
        <f t="shared" si="6"/>
        <v>2</v>
      </c>
    </row>
    <row r="14" spans="1:21" ht="23.85" customHeight="1" thickBot="1" x14ac:dyDescent="0.3">
      <c r="G14" s="65"/>
    </row>
    <row r="15" spans="1:21" ht="23.85" customHeight="1" x14ac:dyDescent="0.25">
      <c r="A15" s="66" t="s">
        <v>6</v>
      </c>
      <c r="B15" s="67" t="s">
        <v>26</v>
      </c>
      <c r="C15" s="67" t="s">
        <v>27</v>
      </c>
      <c r="D15" s="79"/>
      <c r="E15" s="68"/>
      <c r="F15" s="69"/>
    </row>
    <row r="16" spans="1:21" ht="43.15" customHeight="1" x14ac:dyDescent="0.25">
      <c r="A16" s="70" t="s">
        <v>7</v>
      </c>
      <c r="B16" s="52" t="s">
        <v>28</v>
      </c>
      <c r="C16" s="108" t="s">
        <v>29</v>
      </c>
      <c r="D16" s="108"/>
      <c r="E16" s="108"/>
      <c r="F16" s="108"/>
      <c r="G16" s="71"/>
      <c r="H16" s="71"/>
      <c r="I16" s="71"/>
      <c r="J16" s="71"/>
      <c r="K16" s="71"/>
      <c r="L16" s="71"/>
      <c r="M16" s="71"/>
      <c r="N16" s="71"/>
      <c r="O16" s="71"/>
      <c r="P16" s="71"/>
      <c r="Q16" s="71"/>
      <c r="R16" s="71"/>
    </row>
    <row r="17" spans="1:6" ht="23.85" customHeight="1" x14ac:dyDescent="0.25">
      <c r="A17" s="72" t="s">
        <v>3</v>
      </c>
      <c r="B17" s="52" t="s">
        <v>30</v>
      </c>
      <c r="C17" s="52" t="s">
        <v>31</v>
      </c>
    </row>
    <row r="18" spans="1:6" ht="23.85" customHeight="1" thickBot="1" x14ac:dyDescent="0.3">
      <c r="A18" s="73" t="s">
        <v>4</v>
      </c>
      <c r="B18" s="74" t="s">
        <v>32</v>
      </c>
      <c r="C18" s="74" t="s">
        <v>33</v>
      </c>
      <c r="D18" s="80"/>
      <c r="E18" s="75"/>
      <c r="F18" s="76"/>
    </row>
  </sheetData>
  <autoFilter ref="A2:F13" xr:uid="{EBD0A44B-16F7-40F7-94E3-9F0DAFFD6C17}"/>
  <mergeCells count="5">
    <mergeCell ref="A13:B13"/>
    <mergeCell ref="C16:F16"/>
    <mergeCell ref="G1:J1"/>
    <mergeCell ref="K1:N1"/>
    <mergeCell ref="O1:R1"/>
  </mergeCells>
  <conditionalFormatting sqref="A16">
    <cfRule type="containsText" dxfId="31" priority="5" operator="containsText" text="H">
      <formula>NOT(ISERROR(SEARCH("H",A16)))</formula>
    </cfRule>
    <cfRule type="containsBlanks" dxfId="30" priority="6">
      <formula>LEN(TRIM(A16))=0</formula>
    </cfRule>
    <cfRule type="cellIs" dxfId="29" priority="7" operator="equal">
      <formula>"A"</formula>
    </cfRule>
  </conditionalFormatting>
  <conditionalFormatting sqref="A3:C12 F3:F12">
    <cfRule type="expression" dxfId="28" priority="1">
      <formula>DATDIF($A:$Z,TODAY(),"Y")&gt;=20</formula>
    </cfRule>
  </conditionalFormatting>
  <conditionalFormatting sqref="A13:D1048576 G1 K1 O1 A1:D2 F1:F2 G2:R1048576 F13:F1048576">
    <cfRule type="expression" dxfId="27" priority="140">
      <formula>DATDIF($A:$R,TODAY(),"Y")&gt;=20</formula>
    </cfRule>
  </conditionalFormatting>
  <conditionalFormatting sqref="D3 D7:D10 D12">
    <cfRule type="expression" dxfId="26" priority="3">
      <formula>DATEDIF(#REF!,TODAY(),"Y")&gt;=2+#REF!</formula>
    </cfRule>
  </conditionalFormatting>
  <conditionalFormatting sqref="D4:D6 D11">
    <cfRule type="expression" dxfId="25" priority="2">
      <formula>DATEDIF(D5,TODAY(),"Y")&gt;=2+#REF!</formula>
    </cfRule>
  </conditionalFormatting>
  <conditionalFormatting sqref="E1:E2 E13:E1048576">
    <cfRule type="expression" dxfId="24" priority="4">
      <formula>DATEDIF(E2,TODAY(),"Y")&gt;=2+#REF!</formula>
    </cfRule>
  </conditionalFormatting>
  <dataValidations count="1">
    <dataValidation type="list" allowBlank="1" showInputMessage="1" showErrorMessage="1" sqref="F3:F12" xr:uid="{23AEB7B7-19DA-439F-944F-1E68D4D1830D}">
      <formula1>"Int,1/2 Int,Mod"</formula1>
    </dataValidation>
  </dataValidations>
  <pageMargins left="0.23622047244094491" right="0.23622047244094491" top="0.74803149606299213" bottom="0.74803149606299213" header="0.31496062992125984" footer="0.31496062992125984"/>
  <pageSetup paperSize="8" scale="2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0DAECC-00C9-45AF-94B3-AF32EB748845}">
  <sheetPr>
    <pageSetUpPr fitToPage="1"/>
  </sheetPr>
  <dimension ref="A1:AT17"/>
  <sheetViews>
    <sheetView tabSelected="1" workbookViewId="0">
      <pane xSplit="3" ySplit="1" topLeftCell="G2" activePane="bottomRight" state="frozen"/>
      <selection activeCell="N8" sqref="N8"/>
      <selection pane="topRight" activeCell="N8" sqref="N8"/>
      <selection pane="bottomLeft" activeCell="N8" sqref="N8"/>
      <selection pane="bottomRight" activeCell="AW15" sqref="AW15"/>
    </sheetView>
  </sheetViews>
  <sheetFormatPr baseColWidth="10" defaultColWidth="11.5703125" defaultRowHeight="23.85" customHeight="1" x14ac:dyDescent="0.25"/>
  <cols>
    <col min="1" max="1" width="9.42578125" style="14" bestFit="1" customWidth="1"/>
    <col min="2" max="2" width="21.7109375" style="14" bestFit="1" customWidth="1"/>
    <col min="3" max="3" width="17.7109375" style="14" bestFit="1" customWidth="1"/>
    <col min="4" max="4" width="17.7109375" style="44" customWidth="1"/>
    <col min="5" max="5" width="6.7109375" style="10" customWidth="1"/>
    <col min="6" max="6" width="9.140625" style="14" customWidth="1"/>
    <col min="7" max="22" width="4" style="14" customWidth="1"/>
    <col min="23" max="23" width="4.5703125" style="14" customWidth="1"/>
    <col min="24" max="37" width="4" style="14" customWidth="1"/>
    <col min="38" max="38" width="5" style="14" bestFit="1" customWidth="1"/>
    <col min="39" max="39" width="4.140625" style="14" customWidth="1"/>
    <col min="40" max="41" width="4" style="14" customWidth="1"/>
    <col min="42" max="42" width="5.5703125" style="14" customWidth="1"/>
    <col min="43" max="45" width="3.7109375" style="14" customWidth="1"/>
    <col min="46" max="16384" width="11.5703125" style="14"/>
  </cols>
  <sheetData>
    <row r="1" spans="1:46" ht="23.85" customHeight="1" thickBot="1" x14ac:dyDescent="0.3">
      <c r="A1" s="15" t="s">
        <v>5</v>
      </c>
      <c r="B1" s="15" t="s">
        <v>0</v>
      </c>
      <c r="C1" s="15" t="s">
        <v>1</v>
      </c>
      <c r="D1" s="42" t="s">
        <v>36</v>
      </c>
      <c r="E1" s="41" t="s">
        <v>47</v>
      </c>
      <c r="F1" s="15" t="s">
        <v>22</v>
      </c>
      <c r="G1" s="49">
        <v>45748</v>
      </c>
      <c r="H1" s="49">
        <v>45749</v>
      </c>
      <c r="I1" s="49">
        <v>45750</v>
      </c>
      <c r="J1" s="49">
        <v>45751</v>
      </c>
      <c r="K1" s="49">
        <v>45752</v>
      </c>
      <c r="L1" s="49">
        <v>45753</v>
      </c>
      <c r="M1" s="49">
        <v>45754</v>
      </c>
      <c r="N1" s="49">
        <v>45755</v>
      </c>
      <c r="O1" s="49">
        <v>45756</v>
      </c>
      <c r="P1" s="49">
        <v>45757</v>
      </c>
      <c r="Q1" s="49">
        <v>45758</v>
      </c>
      <c r="R1" s="49">
        <v>45759</v>
      </c>
      <c r="S1" s="49">
        <v>45760</v>
      </c>
      <c r="T1" s="49">
        <v>45761</v>
      </c>
      <c r="U1" s="49">
        <v>45762</v>
      </c>
      <c r="V1" s="49">
        <v>45763</v>
      </c>
      <c r="W1" s="49">
        <v>45764</v>
      </c>
      <c r="X1" s="49">
        <v>45765</v>
      </c>
      <c r="Y1" s="49">
        <v>45766</v>
      </c>
      <c r="Z1" s="49">
        <v>45767</v>
      </c>
      <c r="AA1" s="49">
        <v>45768</v>
      </c>
      <c r="AB1" s="49">
        <v>45769</v>
      </c>
      <c r="AC1" s="49">
        <v>45770</v>
      </c>
      <c r="AD1" s="49">
        <v>45771</v>
      </c>
      <c r="AE1" s="49">
        <v>45772</v>
      </c>
      <c r="AF1" s="49">
        <v>45773</v>
      </c>
      <c r="AG1" s="49">
        <v>45774</v>
      </c>
      <c r="AH1" s="49">
        <v>45775</v>
      </c>
      <c r="AI1" s="49">
        <v>45776</v>
      </c>
      <c r="AJ1" s="49">
        <v>45777</v>
      </c>
      <c r="AK1" s="49"/>
      <c r="AL1" s="16" t="s">
        <v>6</v>
      </c>
      <c r="AM1" s="17" t="s">
        <v>7</v>
      </c>
      <c r="AN1" s="18" t="s">
        <v>3</v>
      </c>
      <c r="AO1" s="19" t="s">
        <v>4</v>
      </c>
      <c r="AP1" s="16" t="s">
        <v>6</v>
      </c>
      <c r="AQ1" s="17" t="s">
        <v>7</v>
      </c>
      <c r="AR1" s="18" t="s">
        <v>3</v>
      </c>
      <c r="AS1" s="19" t="s">
        <v>4</v>
      </c>
    </row>
    <row r="2" spans="1:46" s="11" customFormat="1" ht="23.85" customHeight="1" thickTop="1" x14ac:dyDescent="0.25">
      <c r="A2" s="57" t="s">
        <v>62</v>
      </c>
      <c r="B2" s="58" t="s">
        <v>59</v>
      </c>
      <c r="C2" s="58" t="s">
        <v>60</v>
      </c>
      <c r="D2" s="55" t="s">
        <v>37</v>
      </c>
      <c r="E2" s="50">
        <f ca="1">DATEDIF(D2, TODAY(), "Y")</f>
        <v>18</v>
      </c>
      <c r="F2" s="54" t="s">
        <v>23</v>
      </c>
      <c r="G2" s="20" t="s">
        <v>7</v>
      </c>
      <c r="H2" s="20" t="s">
        <v>6</v>
      </c>
      <c r="I2" s="20" t="s">
        <v>6</v>
      </c>
      <c r="J2" s="20" t="s">
        <v>6</v>
      </c>
      <c r="K2" s="20"/>
      <c r="L2" s="20"/>
      <c r="M2" s="20" t="s">
        <v>6</v>
      </c>
      <c r="N2" s="20" t="s">
        <v>7</v>
      </c>
      <c r="O2" s="20" t="s">
        <v>6</v>
      </c>
      <c r="P2" s="20" t="s">
        <v>6</v>
      </c>
      <c r="Q2" s="20" t="s">
        <v>6</v>
      </c>
      <c r="R2" s="20"/>
      <c r="S2" s="20"/>
      <c r="T2" s="20"/>
      <c r="U2" s="20"/>
      <c r="V2" s="20"/>
      <c r="W2" s="20"/>
      <c r="X2" s="20"/>
      <c r="Y2" s="20"/>
      <c r="Z2" s="20"/>
      <c r="AA2" s="20"/>
      <c r="AB2" s="20" t="s">
        <v>7</v>
      </c>
      <c r="AC2" s="20" t="s">
        <v>6</v>
      </c>
      <c r="AD2" s="20" t="s">
        <v>6</v>
      </c>
      <c r="AE2" s="20" t="s">
        <v>6</v>
      </c>
      <c r="AF2" s="20"/>
      <c r="AG2" s="20"/>
      <c r="AH2" s="20" t="s">
        <v>6</v>
      </c>
      <c r="AI2" s="20" t="s">
        <v>7</v>
      </c>
      <c r="AJ2" s="20" t="s">
        <v>6</v>
      </c>
      <c r="AK2" s="20"/>
      <c r="AL2" s="21">
        <f t="shared" ref="AL2:AL11" si="0">COUNTIF(G2:AK2,"I")</f>
        <v>12</v>
      </c>
      <c r="AM2" s="22">
        <f t="shared" ref="AM2:AM11" si="1">COUNTIF(G2:AK2,"1/2")</f>
        <v>4</v>
      </c>
      <c r="AN2" s="23">
        <f t="shared" ref="AN2:AN11" si="2">COUNTIF(G2:AK2,"A")</f>
        <v>0</v>
      </c>
      <c r="AO2" s="24">
        <f t="shared" ref="AO2:AO11" si="3">COUNTIF(G2:AK2,"H")</f>
        <v>0</v>
      </c>
      <c r="AP2" s="21" t="str" cm="1">
        <f t="array" aca="1" ref="AP2:AS11" ca="1">IF(TODAY()&gt;=DATE(YEAR(D2:D11)+20,MONTH(D2:D11),DAY(D2:D11)),AL2:AO11,"")</f>
        <v/>
      </c>
      <c r="AQ2" s="22" t="str">
        <f ca="1"/>
        <v/>
      </c>
      <c r="AR2" s="23" t="str">
        <f ca="1"/>
        <v/>
      </c>
      <c r="AS2" s="24" t="str">
        <f ca="1"/>
        <v/>
      </c>
      <c r="AT2" s="117"/>
    </row>
    <row r="3" spans="1:46" s="11" customFormat="1" ht="23.85" customHeight="1" x14ac:dyDescent="0.25">
      <c r="A3" s="57" t="s">
        <v>62</v>
      </c>
      <c r="B3" s="58" t="s">
        <v>78</v>
      </c>
      <c r="C3" s="58" t="s">
        <v>66</v>
      </c>
      <c r="D3" s="55" t="s">
        <v>38</v>
      </c>
      <c r="E3" s="50">
        <f t="shared" ref="E3:E11" ca="1" si="4">DATEDIF(D3, TODAY(), "Y")</f>
        <v>19</v>
      </c>
      <c r="F3" s="54" t="s">
        <v>23</v>
      </c>
      <c r="G3" s="20" t="s">
        <v>6</v>
      </c>
      <c r="H3" s="20" t="s">
        <v>6</v>
      </c>
      <c r="I3" s="20" t="s">
        <v>7</v>
      </c>
      <c r="J3" s="20" t="s">
        <v>6</v>
      </c>
      <c r="K3" s="20"/>
      <c r="L3" s="20"/>
      <c r="M3" s="20" t="s">
        <v>6</v>
      </c>
      <c r="N3" s="20" t="s">
        <v>6</v>
      </c>
      <c r="O3" s="20" t="s">
        <v>6</v>
      </c>
      <c r="P3" s="20" t="s">
        <v>7</v>
      </c>
      <c r="Q3" s="20" t="s">
        <v>6</v>
      </c>
      <c r="R3" s="20"/>
      <c r="S3" s="20"/>
      <c r="T3" s="20"/>
      <c r="U3" s="20"/>
      <c r="V3" s="20"/>
      <c r="W3" s="20"/>
      <c r="X3" s="20"/>
      <c r="Y3" s="20"/>
      <c r="Z3" s="20"/>
      <c r="AA3" s="20"/>
      <c r="AB3" s="20" t="s">
        <v>6</v>
      </c>
      <c r="AC3" s="20" t="s">
        <v>6</v>
      </c>
      <c r="AD3" s="20" t="s">
        <v>7</v>
      </c>
      <c r="AE3" s="20" t="s">
        <v>6</v>
      </c>
      <c r="AF3" s="20"/>
      <c r="AG3" s="20"/>
      <c r="AH3" s="20" t="s">
        <v>6</v>
      </c>
      <c r="AI3" s="20" t="s">
        <v>6</v>
      </c>
      <c r="AJ3" s="20" t="s">
        <v>3</v>
      </c>
      <c r="AK3" s="20"/>
      <c r="AL3" s="21">
        <f t="shared" si="0"/>
        <v>12</v>
      </c>
      <c r="AM3" s="22">
        <f t="shared" si="1"/>
        <v>3</v>
      </c>
      <c r="AN3" s="23">
        <f t="shared" si="2"/>
        <v>1</v>
      </c>
      <c r="AO3" s="24">
        <f t="shared" si="3"/>
        <v>0</v>
      </c>
      <c r="AP3" s="21" t="str">
        <f ca="1"/>
        <v/>
      </c>
      <c r="AQ3" s="22" t="str">
        <f ca="1"/>
        <v/>
      </c>
      <c r="AR3" s="23" t="str">
        <f ca="1"/>
        <v/>
      </c>
      <c r="AS3" s="24" t="str">
        <f ca="1"/>
        <v/>
      </c>
    </row>
    <row r="4" spans="1:46" ht="23.85" customHeight="1" x14ac:dyDescent="0.25">
      <c r="A4" s="57" t="s">
        <v>62</v>
      </c>
      <c r="B4" s="58" t="s">
        <v>77</v>
      </c>
      <c r="C4" s="58" t="s">
        <v>67</v>
      </c>
      <c r="D4" s="55" t="s">
        <v>39</v>
      </c>
      <c r="E4" s="50">
        <f t="shared" ca="1" si="4"/>
        <v>21</v>
      </c>
      <c r="F4" s="54" t="s">
        <v>23</v>
      </c>
      <c r="G4" s="20" t="s">
        <v>6</v>
      </c>
      <c r="H4" s="20" t="s">
        <v>6</v>
      </c>
      <c r="I4" s="20" t="s">
        <v>6</v>
      </c>
      <c r="J4" s="20" t="s">
        <v>6</v>
      </c>
      <c r="K4" s="20"/>
      <c r="L4" s="20"/>
      <c r="M4" s="20" t="s">
        <v>6</v>
      </c>
      <c r="N4" s="20" t="s">
        <v>3</v>
      </c>
      <c r="O4" s="20" t="s">
        <v>6</v>
      </c>
      <c r="P4" s="20" t="s">
        <v>6</v>
      </c>
      <c r="Q4" s="20" t="s">
        <v>6</v>
      </c>
      <c r="R4" s="20"/>
      <c r="S4" s="20"/>
      <c r="T4" s="20"/>
      <c r="U4" s="20"/>
      <c r="V4" s="20"/>
      <c r="W4" s="20"/>
      <c r="X4" s="20"/>
      <c r="Y4" s="20"/>
      <c r="Z4" s="20"/>
      <c r="AA4" s="20"/>
      <c r="AB4" s="20" t="s">
        <v>6</v>
      </c>
      <c r="AC4" s="20" t="s">
        <v>6</v>
      </c>
      <c r="AD4" s="20" t="s">
        <v>3</v>
      </c>
      <c r="AE4" s="20" t="s">
        <v>6</v>
      </c>
      <c r="AF4" s="20"/>
      <c r="AG4" s="20"/>
      <c r="AH4" s="20" t="s">
        <v>6</v>
      </c>
      <c r="AI4" s="20" t="s">
        <v>6</v>
      </c>
      <c r="AJ4" s="20" t="s">
        <v>6</v>
      </c>
      <c r="AK4" s="20"/>
      <c r="AL4" s="21">
        <f t="shared" si="0"/>
        <v>14</v>
      </c>
      <c r="AM4" s="22">
        <f t="shared" si="1"/>
        <v>0</v>
      </c>
      <c r="AN4" s="23">
        <f t="shared" si="2"/>
        <v>2</v>
      </c>
      <c r="AO4" s="24">
        <f t="shared" si="3"/>
        <v>0</v>
      </c>
      <c r="AP4" s="21">
        <f ca="1"/>
        <v>14</v>
      </c>
      <c r="AQ4" s="22">
        <f ca="1"/>
        <v>0</v>
      </c>
      <c r="AR4" s="23">
        <f ca="1"/>
        <v>2</v>
      </c>
      <c r="AS4" s="24">
        <f ca="1"/>
        <v>0</v>
      </c>
    </row>
    <row r="5" spans="1:46" s="11" customFormat="1" ht="23.85" customHeight="1" x14ac:dyDescent="0.25">
      <c r="A5" s="59" t="s">
        <v>64</v>
      </c>
      <c r="B5" s="58" t="s">
        <v>79</v>
      </c>
      <c r="C5" s="58" t="s">
        <v>68</v>
      </c>
      <c r="D5" s="55" t="s">
        <v>40</v>
      </c>
      <c r="E5" s="50">
        <f t="shared" ca="1" si="4"/>
        <v>16</v>
      </c>
      <c r="F5" s="54" t="s">
        <v>23</v>
      </c>
      <c r="G5" s="20" t="s">
        <v>6</v>
      </c>
      <c r="H5" s="20" t="s">
        <v>6</v>
      </c>
      <c r="I5" s="20" t="s">
        <v>6</v>
      </c>
      <c r="J5" s="20" t="s">
        <v>6</v>
      </c>
      <c r="K5" s="20"/>
      <c r="L5" s="20"/>
      <c r="M5" s="20" t="s">
        <v>6</v>
      </c>
      <c r="N5" s="20" t="s">
        <v>6</v>
      </c>
      <c r="O5" s="20" t="s">
        <v>6</v>
      </c>
      <c r="P5" s="20" t="s">
        <v>6</v>
      </c>
      <c r="Q5" s="20" t="s">
        <v>6</v>
      </c>
      <c r="R5" s="20"/>
      <c r="S5" s="20"/>
      <c r="T5" s="20"/>
      <c r="U5" s="20"/>
      <c r="V5" s="20"/>
      <c r="W5" s="20"/>
      <c r="X5" s="20"/>
      <c r="Y5" s="20"/>
      <c r="Z5" s="20"/>
      <c r="AA5" s="20"/>
      <c r="AB5" s="20" t="s">
        <v>6</v>
      </c>
      <c r="AC5" s="20" t="s">
        <v>6</v>
      </c>
      <c r="AD5" s="20" t="s">
        <v>6</v>
      </c>
      <c r="AE5" s="20" t="s">
        <v>6</v>
      </c>
      <c r="AF5" s="20"/>
      <c r="AG5" s="20"/>
      <c r="AH5" s="20" t="s">
        <v>6</v>
      </c>
      <c r="AI5" s="20" t="s">
        <v>6</v>
      </c>
      <c r="AJ5" s="20" t="s">
        <v>6</v>
      </c>
      <c r="AK5" s="20"/>
      <c r="AL5" s="21">
        <f t="shared" si="0"/>
        <v>16</v>
      </c>
      <c r="AM5" s="22">
        <f t="shared" si="1"/>
        <v>0</v>
      </c>
      <c r="AN5" s="23">
        <f t="shared" si="2"/>
        <v>0</v>
      </c>
      <c r="AO5" s="24">
        <f t="shared" si="3"/>
        <v>0</v>
      </c>
      <c r="AP5" s="21" t="str">
        <f ca="1"/>
        <v/>
      </c>
      <c r="AQ5" s="22" t="str">
        <f ca="1"/>
        <v/>
      </c>
      <c r="AR5" s="23" t="str">
        <f ca="1"/>
        <v/>
      </c>
      <c r="AS5" s="24" t="str">
        <f ca="1"/>
        <v/>
      </c>
    </row>
    <row r="6" spans="1:46" s="11" customFormat="1" ht="23.85" customHeight="1" x14ac:dyDescent="0.25">
      <c r="A6" s="59" t="s">
        <v>65</v>
      </c>
      <c r="B6" s="58" t="s">
        <v>70</v>
      </c>
      <c r="C6" s="58" t="s">
        <v>69</v>
      </c>
      <c r="D6" s="55" t="s">
        <v>41</v>
      </c>
      <c r="E6" s="50">
        <f t="shared" ca="1" si="4"/>
        <v>17</v>
      </c>
      <c r="F6" s="54" t="s">
        <v>25</v>
      </c>
      <c r="G6" s="20" t="s">
        <v>7</v>
      </c>
      <c r="H6" s="20" t="s">
        <v>7</v>
      </c>
      <c r="I6" s="20" t="s">
        <v>7</v>
      </c>
      <c r="J6" s="20" t="s">
        <v>7</v>
      </c>
      <c r="K6" s="20"/>
      <c r="L6" s="20"/>
      <c r="M6" s="20" t="s">
        <v>6</v>
      </c>
      <c r="N6" s="20" t="s">
        <v>7</v>
      </c>
      <c r="O6" s="20" t="s">
        <v>7</v>
      </c>
      <c r="P6" s="20" t="s">
        <v>7</v>
      </c>
      <c r="Q6" s="20" t="s">
        <v>7</v>
      </c>
      <c r="R6" s="20"/>
      <c r="S6" s="20"/>
      <c r="T6" s="20"/>
      <c r="U6" s="20"/>
      <c r="V6" s="20"/>
      <c r="W6" s="20"/>
      <c r="X6" s="20"/>
      <c r="Y6" s="20"/>
      <c r="Z6" s="20"/>
      <c r="AA6" s="20"/>
      <c r="AB6" s="20" t="s">
        <v>7</v>
      </c>
      <c r="AC6" s="20" t="s">
        <v>7</v>
      </c>
      <c r="AD6" s="20" t="s">
        <v>7</v>
      </c>
      <c r="AE6" s="20" t="s">
        <v>7</v>
      </c>
      <c r="AF6" s="20"/>
      <c r="AG6" s="20"/>
      <c r="AH6" s="20" t="s">
        <v>6</v>
      </c>
      <c r="AI6" s="20" t="s">
        <v>7</v>
      </c>
      <c r="AJ6" s="20" t="s">
        <v>7</v>
      </c>
      <c r="AK6" s="20"/>
      <c r="AL6" s="21">
        <f t="shared" si="0"/>
        <v>2</v>
      </c>
      <c r="AM6" s="22">
        <f t="shared" si="1"/>
        <v>14</v>
      </c>
      <c r="AN6" s="23">
        <f t="shared" si="2"/>
        <v>0</v>
      </c>
      <c r="AO6" s="24">
        <f t="shared" si="3"/>
        <v>0</v>
      </c>
      <c r="AP6" s="21" t="str">
        <f ca="1"/>
        <v/>
      </c>
      <c r="AQ6" s="22" t="str">
        <f ca="1"/>
        <v/>
      </c>
      <c r="AR6" s="23" t="str">
        <f ca="1"/>
        <v/>
      </c>
      <c r="AS6" s="24" t="str">
        <f ca="1"/>
        <v/>
      </c>
    </row>
    <row r="7" spans="1:46" s="11" customFormat="1" ht="23.85" customHeight="1" x14ac:dyDescent="0.25">
      <c r="A7" s="57" t="s">
        <v>64</v>
      </c>
      <c r="B7" s="58" t="s">
        <v>76</v>
      </c>
      <c r="C7" s="58" t="s">
        <v>71</v>
      </c>
      <c r="D7" s="55" t="s">
        <v>42</v>
      </c>
      <c r="E7" s="50">
        <f t="shared" ca="1" si="4"/>
        <v>21</v>
      </c>
      <c r="F7" s="54" t="s">
        <v>23</v>
      </c>
      <c r="G7" s="20" t="s">
        <v>6</v>
      </c>
      <c r="H7" s="20" t="s">
        <v>6</v>
      </c>
      <c r="I7" s="20" t="s">
        <v>6</v>
      </c>
      <c r="J7" s="20" t="s">
        <v>6</v>
      </c>
      <c r="K7" s="20"/>
      <c r="L7" s="20"/>
      <c r="M7" s="20" t="s">
        <v>6</v>
      </c>
      <c r="N7" s="20" t="s">
        <v>6</v>
      </c>
      <c r="O7" s="20" t="s">
        <v>6</v>
      </c>
      <c r="P7" s="20" t="s">
        <v>6</v>
      </c>
      <c r="Q7" s="20" t="s">
        <v>6</v>
      </c>
      <c r="R7" s="20"/>
      <c r="S7" s="20"/>
      <c r="T7" s="20"/>
      <c r="U7" s="20"/>
      <c r="V7" s="20"/>
      <c r="W7" s="20"/>
      <c r="X7" s="20"/>
      <c r="Y7" s="20"/>
      <c r="Z7" s="20"/>
      <c r="AA7" s="20"/>
      <c r="AB7" s="20" t="s">
        <v>6</v>
      </c>
      <c r="AC7" s="20" t="s">
        <v>6</v>
      </c>
      <c r="AD7" s="20" t="s">
        <v>6</v>
      </c>
      <c r="AE7" s="20" t="s">
        <v>6</v>
      </c>
      <c r="AF7" s="20"/>
      <c r="AG7" s="20"/>
      <c r="AH7" s="20" t="s">
        <v>6</v>
      </c>
      <c r="AI7" s="20" t="s">
        <v>6</v>
      </c>
      <c r="AJ7" s="20" t="s">
        <v>6</v>
      </c>
      <c r="AK7" s="20"/>
      <c r="AL7" s="21">
        <f t="shared" si="0"/>
        <v>16</v>
      </c>
      <c r="AM7" s="22">
        <f t="shared" si="1"/>
        <v>0</v>
      </c>
      <c r="AN7" s="23">
        <f t="shared" si="2"/>
        <v>0</v>
      </c>
      <c r="AO7" s="24">
        <f t="shared" si="3"/>
        <v>0</v>
      </c>
      <c r="AP7" s="21">
        <f ca="1"/>
        <v>16</v>
      </c>
      <c r="AQ7" s="22">
        <f ca="1"/>
        <v>0</v>
      </c>
      <c r="AR7" s="23">
        <f ca="1"/>
        <v>0</v>
      </c>
      <c r="AS7" s="24">
        <f ca="1"/>
        <v>0</v>
      </c>
    </row>
    <row r="8" spans="1:46" ht="23.85" customHeight="1" x14ac:dyDescent="0.25">
      <c r="A8" s="57" t="s">
        <v>62</v>
      </c>
      <c r="B8" s="58" t="s">
        <v>75</v>
      </c>
      <c r="C8" s="58" t="s">
        <v>72</v>
      </c>
      <c r="D8" s="55" t="s">
        <v>43</v>
      </c>
      <c r="E8" s="50">
        <f t="shared" ca="1" si="4"/>
        <v>20</v>
      </c>
      <c r="F8" s="54" t="s">
        <v>23</v>
      </c>
      <c r="G8" s="20" t="s">
        <v>6</v>
      </c>
      <c r="H8" s="20" t="s">
        <v>6</v>
      </c>
      <c r="I8" s="20" t="s">
        <v>6</v>
      </c>
      <c r="J8" s="20" t="s">
        <v>6</v>
      </c>
      <c r="K8" s="20"/>
      <c r="L8" s="20"/>
      <c r="M8" s="20" t="s">
        <v>6</v>
      </c>
      <c r="N8" s="20" t="s">
        <v>6</v>
      </c>
      <c r="O8" s="20" t="s">
        <v>6</v>
      </c>
      <c r="P8" s="20" t="s">
        <v>3</v>
      </c>
      <c r="Q8" s="20" t="s">
        <v>6</v>
      </c>
      <c r="R8" s="20"/>
      <c r="S8" s="20"/>
      <c r="T8" s="20"/>
      <c r="U8" s="20"/>
      <c r="V8" s="20"/>
      <c r="W8" s="20"/>
      <c r="X8" s="20"/>
      <c r="Y8" s="20"/>
      <c r="Z8" s="20"/>
      <c r="AA8" s="20"/>
      <c r="AB8" s="20" t="s">
        <v>6</v>
      </c>
      <c r="AC8" s="20" t="s">
        <v>6</v>
      </c>
      <c r="AD8" s="20" t="s">
        <v>6</v>
      </c>
      <c r="AE8" s="20" t="s">
        <v>6</v>
      </c>
      <c r="AF8" s="20"/>
      <c r="AG8" s="20"/>
      <c r="AH8" s="20" t="s">
        <v>6</v>
      </c>
      <c r="AI8" s="20" t="s">
        <v>6</v>
      </c>
      <c r="AJ8" s="20" t="s">
        <v>6</v>
      </c>
      <c r="AK8" s="20"/>
      <c r="AL8" s="21">
        <f t="shared" si="0"/>
        <v>15</v>
      </c>
      <c r="AM8" s="22">
        <f t="shared" si="1"/>
        <v>0</v>
      </c>
      <c r="AN8" s="23">
        <f t="shared" si="2"/>
        <v>1</v>
      </c>
      <c r="AO8" s="24">
        <f t="shared" si="3"/>
        <v>0</v>
      </c>
      <c r="AP8" s="21">
        <f ca="1"/>
        <v>15</v>
      </c>
      <c r="AQ8" s="22">
        <f ca="1"/>
        <v>0</v>
      </c>
      <c r="AR8" s="23">
        <f ca="1"/>
        <v>1</v>
      </c>
      <c r="AS8" s="24">
        <f ca="1"/>
        <v>0</v>
      </c>
    </row>
    <row r="9" spans="1:46" s="11" customFormat="1" ht="23.85" customHeight="1" x14ac:dyDescent="0.25">
      <c r="A9" s="58" t="s">
        <v>63</v>
      </c>
      <c r="B9" s="58" t="s">
        <v>74</v>
      </c>
      <c r="C9" s="58" t="s">
        <v>73</v>
      </c>
      <c r="D9" s="55" t="s">
        <v>44</v>
      </c>
      <c r="E9" s="50">
        <f t="shared" ca="1" si="4"/>
        <v>16</v>
      </c>
      <c r="F9" s="54" t="s">
        <v>23</v>
      </c>
      <c r="G9" s="20" t="s">
        <v>6</v>
      </c>
      <c r="H9" s="20" t="s">
        <v>6</v>
      </c>
      <c r="I9" s="20" t="s">
        <v>6</v>
      </c>
      <c r="J9" s="20" t="s">
        <v>6</v>
      </c>
      <c r="K9" s="20"/>
      <c r="L9" s="20"/>
      <c r="M9" s="20" t="s">
        <v>6</v>
      </c>
      <c r="N9" s="20" t="s">
        <v>6</v>
      </c>
      <c r="O9" s="20" t="s">
        <v>6</v>
      </c>
      <c r="P9" s="20" t="s">
        <v>6</v>
      </c>
      <c r="Q9" s="20" t="s">
        <v>6</v>
      </c>
      <c r="R9" s="20"/>
      <c r="S9" s="20"/>
      <c r="T9" s="20"/>
      <c r="U9" s="20"/>
      <c r="V9" s="20"/>
      <c r="W9" s="20"/>
      <c r="X9" s="20"/>
      <c r="Y9" s="20"/>
      <c r="Z9" s="20"/>
      <c r="AA9" s="20"/>
      <c r="AB9" s="20" t="s">
        <v>6</v>
      </c>
      <c r="AC9" s="20" t="s">
        <v>6</v>
      </c>
      <c r="AD9" s="20" t="s">
        <v>6</v>
      </c>
      <c r="AE9" s="20" t="s">
        <v>6</v>
      </c>
      <c r="AF9" s="20"/>
      <c r="AG9" s="20"/>
      <c r="AH9" s="20" t="s">
        <v>6</v>
      </c>
      <c r="AI9" s="20" t="s">
        <v>6</v>
      </c>
      <c r="AJ9" s="20" t="s">
        <v>6</v>
      </c>
      <c r="AK9" s="20"/>
      <c r="AL9" s="21">
        <f t="shared" si="0"/>
        <v>16</v>
      </c>
      <c r="AM9" s="22">
        <f t="shared" si="1"/>
        <v>0</v>
      </c>
      <c r="AN9" s="23">
        <f t="shared" si="2"/>
        <v>0</v>
      </c>
      <c r="AO9" s="24">
        <f t="shared" si="3"/>
        <v>0</v>
      </c>
      <c r="AP9" s="21" t="str">
        <f ca="1"/>
        <v/>
      </c>
      <c r="AQ9" s="22" t="str">
        <f ca="1"/>
        <v/>
      </c>
      <c r="AR9" s="23" t="str">
        <f ca="1"/>
        <v/>
      </c>
      <c r="AS9" s="24" t="str">
        <f ca="1"/>
        <v/>
      </c>
    </row>
    <row r="10" spans="1:46" s="11" customFormat="1" ht="23.85" customHeight="1" x14ac:dyDescent="0.25">
      <c r="A10" s="57" t="s">
        <v>62</v>
      </c>
      <c r="B10" s="58" t="s">
        <v>83</v>
      </c>
      <c r="C10" s="58" t="s">
        <v>80</v>
      </c>
      <c r="D10" s="55" t="s">
        <v>45</v>
      </c>
      <c r="E10" s="50">
        <f t="shared" ca="1" si="4"/>
        <v>20</v>
      </c>
      <c r="F10" s="54" t="s">
        <v>23</v>
      </c>
      <c r="G10" s="20" t="s">
        <v>6</v>
      </c>
      <c r="H10" s="20" t="s">
        <v>6</v>
      </c>
      <c r="I10" s="20" t="s">
        <v>6</v>
      </c>
      <c r="J10" s="20" t="s">
        <v>6</v>
      </c>
      <c r="K10" s="20"/>
      <c r="L10" s="20"/>
      <c r="M10" s="20" t="s">
        <v>6</v>
      </c>
      <c r="N10" s="20" t="s">
        <v>6</v>
      </c>
      <c r="O10" s="20" t="s">
        <v>6</v>
      </c>
      <c r="P10" s="20" t="s">
        <v>6</v>
      </c>
      <c r="Q10" s="20" t="s">
        <v>6</v>
      </c>
      <c r="R10" s="20"/>
      <c r="S10" s="20"/>
      <c r="T10" s="20"/>
      <c r="U10" s="20"/>
      <c r="V10" s="20"/>
      <c r="W10" s="20"/>
      <c r="X10" s="20"/>
      <c r="Y10" s="20"/>
      <c r="Z10" s="20"/>
      <c r="AA10" s="20"/>
      <c r="AB10" s="20" t="s">
        <v>6</v>
      </c>
      <c r="AC10" s="20" t="s">
        <v>6</v>
      </c>
      <c r="AD10" s="20" t="s">
        <v>6</v>
      </c>
      <c r="AE10" s="20" t="s">
        <v>6</v>
      </c>
      <c r="AF10" s="20"/>
      <c r="AG10" s="20"/>
      <c r="AH10" s="20" t="s">
        <v>6</v>
      </c>
      <c r="AI10" s="20" t="s">
        <v>4</v>
      </c>
      <c r="AJ10" s="20" t="s">
        <v>4</v>
      </c>
      <c r="AK10" s="20"/>
      <c r="AL10" s="21">
        <f t="shared" si="0"/>
        <v>14</v>
      </c>
      <c r="AM10" s="22">
        <f t="shared" si="1"/>
        <v>0</v>
      </c>
      <c r="AN10" s="23">
        <f t="shared" si="2"/>
        <v>0</v>
      </c>
      <c r="AO10" s="24">
        <f t="shared" si="3"/>
        <v>2</v>
      </c>
      <c r="AP10" s="21">
        <f ca="1"/>
        <v>14</v>
      </c>
      <c r="AQ10" s="22">
        <f ca="1"/>
        <v>0</v>
      </c>
      <c r="AR10" s="23">
        <f ca="1"/>
        <v>0</v>
      </c>
      <c r="AS10" s="24">
        <f ca="1"/>
        <v>2</v>
      </c>
    </row>
    <row r="11" spans="1:46" s="11" customFormat="1" ht="23.85" customHeight="1" thickBot="1" x14ac:dyDescent="0.3">
      <c r="A11" s="58" t="s">
        <v>61</v>
      </c>
      <c r="B11" s="58" t="s">
        <v>82</v>
      </c>
      <c r="C11" s="58" t="s">
        <v>81</v>
      </c>
      <c r="D11" s="55" t="s">
        <v>46</v>
      </c>
      <c r="E11" s="50">
        <f t="shared" ca="1" si="4"/>
        <v>13</v>
      </c>
      <c r="F11" s="54" t="s">
        <v>24</v>
      </c>
      <c r="G11" s="20" t="s">
        <v>7</v>
      </c>
      <c r="H11" s="20" t="s">
        <v>7</v>
      </c>
      <c r="I11" s="20" t="s">
        <v>7</v>
      </c>
      <c r="J11" s="20" t="s">
        <v>7</v>
      </c>
      <c r="K11" s="20"/>
      <c r="L11" s="20"/>
      <c r="M11" s="20" t="s">
        <v>7</v>
      </c>
      <c r="N11" s="20" t="s">
        <v>7</v>
      </c>
      <c r="O11" s="20" t="s">
        <v>7</v>
      </c>
      <c r="P11" s="20" t="s">
        <v>7</v>
      </c>
      <c r="Q11" s="20" t="s">
        <v>7</v>
      </c>
      <c r="R11" s="20"/>
      <c r="S11" s="20"/>
      <c r="T11" s="20"/>
      <c r="U11" s="20"/>
      <c r="V11" s="20"/>
      <c r="W11" s="20"/>
      <c r="X11" s="20"/>
      <c r="Y11" s="20"/>
      <c r="Z11" s="20"/>
      <c r="AA11" s="20"/>
      <c r="AB11" s="20" t="s">
        <v>7</v>
      </c>
      <c r="AC11" s="20" t="s">
        <v>7</v>
      </c>
      <c r="AD11" s="20" t="s">
        <v>7</v>
      </c>
      <c r="AE11" s="20" t="s">
        <v>7</v>
      </c>
      <c r="AF11" s="20"/>
      <c r="AG11" s="20"/>
      <c r="AH11" s="20" t="s">
        <v>7</v>
      </c>
      <c r="AI11" s="20" t="s">
        <v>7</v>
      </c>
      <c r="AJ11" s="20" t="s">
        <v>7</v>
      </c>
      <c r="AK11" s="20"/>
      <c r="AL11" s="21">
        <f t="shared" si="0"/>
        <v>0</v>
      </c>
      <c r="AM11" s="22">
        <f t="shared" si="1"/>
        <v>16</v>
      </c>
      <c r="AN11" s="23">
        <f t="shared" si="2"/>
        <v>0</v>
      </c>
      <c r="AO11" s="24">
        <f t="shared" si="3"/>
        <v>0</v>
      </c>
      <c r="AP11" s="21" t="str">
        <f ca="1"/>
        <v/>
      </c>
      <c r="AQ11" s="22" t="str">
        <f ca="1"/>
        <v/>
      </c>
      <c r="AR11" s="23" t="str">
        <f ca="1"/>
        <v/>
      </c>
      <c r="AS11" s="24" t="str">
        <f ca="1"/>
        <v/>
      </c>
    </row>
    <row r="12" spans="1:46" s="11" customFormat="1" ht="23.85" customHeight="1" thickBot="1" x14ac:dyDescent="0.3">
      <c r="A12" s="113"/>
      <c r="B12" s="113"/>
      <c r="C12" s="2"/>
      <c r="D12" s="43"/>
      <c r="E12" s="38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34"/>
      <c r="AL12" s="3">
        <f>SUM(AL2:AL11)</f>
        <v>117</v>
      </c>
      <c r="AM12" s="3">
        <f>SUM(AM2:AM11)</f>
        <v>37</v>
      </c>
      <c r="AN12" s="3">
        <f>SUM(AN2:AN11)</f>
        <v>4</v>
      </c>
      <c r="AO12" s="3">
        <f>SUM(AO2:AO11)</f>
        <v>2</v>
      </c>
      <c r="AP12" s="3">
        <f t="shared" ref="AP12:AS12" ca="1" si="5">SUM(AP2:AP11)</f>
        <v>59</v>
      </c>
      <c r="AQ12" s="3">
        <f t="shared" ca="1" si="5"/>
        <v>0</v>
      </c>
      <c r="AR12" s="3">
        <f t="shared" ca="1" si="5"/>
        <v>3</v>
      </c>
      <c r="AS12" s="3">
        <f t="shared" ca="1" si="5"/>
        <v>2</v>
      </c>
    </row>
    <row r="13" spans="1:46" ht="23.85" customHeight="1" thickBot="1" x14ac:dyDescent="0.3">
      <c r="AH13" s="114" t="s">
        <v>34</v>
      </c>
      <c r="AI13" s="114"/>
      <c r="AJ13" s="114"/>
      <c r="AK13" s="114"/>
      <c r="AL13" s="35">
        <f>AL12+AM12</f>
        <v>154</v>
      </c>
      <c r="AP13" s="35">
        <f ca="1">AP12+AQ12</f>
        <v>59</v>
      </c>
    </row>
    <row r="14" spans="1:46" ht="23.85" customHeight="1" x14ac:dyDescent="0.25">
      <c r="A14" s="25" t="s">
        <v>6</v>
      </c>
      <c r="B14" s="26" t="s">
        <v>26</v>
      </c>
      <c r="C14" s="26" t="s">
        <v>27</v>
      </c>
      <c r="D14" s="45"/>
      <c r="E14" s="39"/>
      <c r="F14" s="27"/>
    </row>
    <row r="15" spans="1:46" ht="43.15" customHeight="1" x14ac:dyDescent="0.25">
      <c r="A15" s="28" t="s">
        <v>7</v>
      </c>
      <c r="B15" s="14" t="s">
        <v>28</v>
      </c>
      <c r="C15" s="115" t="s">
        <v>29</v>
      </c>
      <c r="D15" s="115"/>
      <c r="E15" s="115"/>
      <c r="F15" s="116"/>
      <c r="J15" s="9"/>
      <c r="Q15" s="9"/>
    </row>
    <row r="16" spans="1:46" ht="23.85" customHeight="1" x14ac:dyDescent="0.25">
      <c r="A16" s="29" t="s">
        <v>3</v>
      </c>
      <c r="B16" s="14" t="s">
        <v>30</v>
      </c>
      <c r="C16" s="14" t="s">
        <v>31</v>
      </c>
      <c r="F16" s="30"/>
    </row>
    <row r="17" spans="1:6" ht="23.85" customHeight="1" thickBot="1" x14ac:dyDescent="0.3">
      <c r="A17" s="31" t="s">
        <v>4</v>
      </c>
      <c r="B17" s="32" t="s">
        <v>32</v>
      </c>
      <c r="C17" s="32" t="s">
        <v>33</v>
      </c>
      <c r="D17" s="46"/>
      <c r="E17" s="40"/>
      <c r="F17" s="33"/>
    </row>
  </sheetData>
  <autoFilter ref="A1:F12" xr:uid="{EBD0A44B-16F7-40F7-94E3-9F0DAFFD6C17}"/>
  <mergeCells count="3">
    <mergeCell ref="A12:B12"/>
    <mergeCell ref="AH13:AK13"/>
    <mergeCell ref="C15:F15"/>
  </mergeCells>
  <conditionalFormatting sqref="A15">
    <cfRule type="containsText" dxfId="23" priority="37" operator="containsText" text="H">
      <formula>NOT(ISERROR(SEARCH("H",A15)))</formula>
    </cfRule>
    <cfRule type="containsBlanks" dxfId="22" priority="38">
      <formula>LEN(TRIM(A15))=0</formula>
    </cfRule>
    <cfRule type="cellIs" dxfId="21" priority="39" operator="equal">
      <formula>"A"</formula>
    </cfRule>
  </conditionalFormatting>
  <conditionalFormatting sqref="A1:C1 G2:AO11 A12:C1048576 E12:AO1048576 E1:AS1 AP12:AS12">
    <cfRule type="expression" dxfId="20" priority="15">
      <formula>DATDIF($A:$AO,TODAY(),"Y")&gt;=20</formula>
    </cfRule>
  </conditionalFormatting>
  <conditionalFormatting sqref="A2:C11 F2:F11">
    <cfRule type="expression" dxfId="19" priority="7">
      <formula>DATDIF($A:$BC,TODAY(),"Y")&gt;=20</formula>
    </cfRule>
  </conditionalFormatting>
  <conditionalFormatting sqref="D1:D2 D6:D9 D11">
    <cfRule type="expression" dxfId="18" priority="141">
      <formula>DATEDIF(#REF!,TODAY(),"Y")&gt;=2+#REF!</formula>
    </cfRule>
  </conditionalFormatting>
  <conditionalFormatting sqref="D3:D5 D10 D12:D1048576">
    <cfRule type="expression" dxfId="17" priority="14">
      <formula>DATEDIF(D4,TODAY(),"Y")&gt;=2+#REF!</formula>
    </cfRule>
  </conditionalFormatting>
  <conditionalFormatting sqref="G2:AK11">
    <cfRule type="containsText" dxfId="16" priority="34" operator="containsText" text="H">
      <formula>NOT(ISERROR(SEARCH("H",G2)))</formula>
    </cfRule>
    <cfRule type="containsBlanks" dxfId="15" priority="35">
      <formula>LEN(TRIM(G2))=0</formula>
    </cfRule>
    <cfRule type="cellIs" dxfId="14" priority="36" operator="equal">
      <formula>"A"</formula>
    </cfRule>
  </conditionalFormatting>
  <conditionalFormatting sqref="AP13">
    <cfRule type="expression" dxfId="1" priority="2">
      <formula>DATDIF($A:$AO,TODAY(),"Y")&gt;=20</formula>
    </cfRule>
  </conditionalFormatting>
  <conditionalFormatting sqref="AP2:AS11">
    <cfRule type="expression" dxfId="0" priority="1">
      <formula>DATDIF($A:$AO,TODAY(),"Y")&gt;=20</formula>
    </cfRule>
  </conditionalFormatting>
  <dataValidations count="1">
    <dataValidation type="list" allowBlank="1" showInputMessage="1" showErrorMessage="1" sqref="F2:F11" xr:uid="{77D7F940-DC76-42CA-A0EE-286630838840}">
      <formula1>"Int,1/2 Int,Mod"</formula1>
    </dataValidation>
  </dataValidations>
  <pageMargins left="0.23622047244094491" right="0.23622047244094491" top="0.74803149606299213" bottom="0.74803149606299213" header="0.31496062992125984" footer="0.31496062992125984"/>
  <pageSetup paperSize="8" scale="2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1F580A-A261-4553-BA8D-95010A439A19}">
  <sheetPr>
    <pageSetUpPr fitToPage="1"/>
  </sheetPr>
  <dimension ref="A1:AO17"/>
  <sheetViews>
    <sheetView workbookViewId="0">
      <pane xSplit="3" ySplit="1" topLeftCell="D2" activePane="bottomRight" state="frozen"/>
      <selection activeCell="N8" sqref="N8"/>
      <selection pane="topRight" activeCell="N8" sqref="N8"/>
      <selection pane="bottomLeft" activeCell="N8" sqref="N8"/>
      <selection pane="bottomRight" activeCell="D22" sqref="D22"/>
    </sheetView>
  </sheetViews>
  <sheetFormatPr baseColWidth="10" defaultColWidth="11.5703125" defaultRowHeight="23.85" customHeight="1" x14ac:dyDescent="0.25"/>
  <cols>
    <col min="1" max="1" width="9.42578125" style="14" bestFit="1" customWidth="1"/>
    <col min="2" max="2" width="21.7109375" style="14" bestFit="1" customWidth="1"/>
    <col min="3" max="3" width="17.7109375" style="14" bestFit="1" customWidth="1"/>
    <col min="4" max="4" width="17.7109375" style="44" customWidth="1"/>
    <col min="5" max="5" width="6.7109375" style="10" customWidth="1"/>
    <col min="6" max="6" width="9.140625" style="14" customWidth="1"/>
    <col min="7" max="22" width="4" style="14" customWidth="1"/>
    <col min="23" max="23" width="4.5703125" style="14" customWidth="1"/>
    <col min="24" max="37" width="4" style="14" customWidth="1"/>
    <col min="38" max="38" width="5" style="14" bestFit="1" customWidth="1"/>
    <col min="39" max="39" width="4.140625" style="14" customWidth="1"/>
    <col min="40" max="41" width="4" style="14" customWidth="1"/>
    <col min="42" max="16384" width="11.5703125" style="14"/>
  </cols>
  <sheetData>
    <row r="1" spans="1:41" ht="23.85" customHeight="1" thickBot="1" x14ac:dyDescent="0.3">
      <c r="A1" s="15" t="s">
        <v>5</v>
      </c>
      <c r="B1" s="15" t="s">
        <v>0</v>
      </c>
      <c r="C1" s="15" t="s">
        <v>1</v>
      </c>
      <c r="D1" s="42" t="s">
        <v>36</v>
      </c>
      <c r="E1" s="41" t="s">
        <v>47</v>
      </c>
      <c r="F1" s="15" t="s">
        <v>22</v>
      </c>
      <c r="G1" s="49">
        <v>45717</v>
      </c>
      <c r="H1" s="49">
        <v>45718</v>
      </c>
      <c r="I1" s="49">
        <v>45719</v>
      </c>
      <c r="J1" s="49">
        <v>45720</v>
      </c>
      <c r="K1" s="49">
        <v>45721</v>
      </c>
      <c r="L1" s="49">
        <v>45722</v>
      </c>
      <c r="M1" s="49">
        <v>45723</v>
      </c>
      <c r="N1" s="49">
        <v>45724</v>
      </c>
      <c r="O1" s="49">
        <v>45725</v>
      </c>
      <c r="P1" s="49">
        <v>45726</v>
      </c>
      <c r="Q1" s="49">
        <v>45727</v>
      </c>
      <c r="R1" s="49">
        <v>45728</v>
      </c>
      <c r="S1" s="49">
        <v>45729</v>
      </c>
      <c r="T1" s="49">
        <v>45730</v>
      </c>
      <c r="U1" s="49">
        <v>45731</v>
      </c>
      <c r="V1" s="49">
        <v>45732</v>
      </c>
      <c r="W1" s="49">
        <v>45733</v>
      </c>
      <c r="X1" s="49">
        <v>45734</v>
      </c>
      <c r="Y1" s="49">
        <v>45735</v>
      </c>
      <c r="Z1" s="49">
        <v>45736</v>
      </c>
      <c r="AA1" s="49">
        <v>45737</v>
      </c>
      <c r="AB1" s="49">
        <v>45738</v>
      </c>
      <c r="AC1" s="49">
        <v>45739</v>
      </c>
      <c r="AD1" s="49">
        <v>45740</v>
      </c>
      <c r="AE1" s="49">
        <v>45741</v>
      </c>
      <c r="AF1" s="49">
        <v>45742</v>
      </c>
      <c r="AG1" s="49">
        <v>45743</v>
      </c>
      <c r="AH1" s="49">
        <v>45744</v>
      </c>
      <c r="AI1" s="49">
        <v>45745</v>
      </c>
      <c r="AJ1" s="49">
        <v>45746</v>
      </c>
      <c r="AK1" s="49">
        <v>45747</v>
      </c>
      <c r="AL1" s="16" t="s">
        <v>6</v>
      </c>
      <c r="AM1" s="17" t="s">
        <v>7</v>
      </c>
      <c r="AN1" s="18" t="s">
        <v>3</v>
      </c>
      <c r="AO1" s="19" t="s">
        <v>4</v>
      </c>
    </row>
    <row r="2" spans="1:41" s="11" customFormat="1" ht="23.85" customHeight="1" thickTop="1" x14ac:dyDescent="0.25">
      <c r="A2" s="57" t="s">
        <v>62</v>
      </c>
      <c r="B2" s="58" t="s">
        <v>59</v>
      </c>
      <c r="C2" s="58" t="s">
        <v>60</v>
      </c>
      <c r="D2" s="55" t="s">
        <v>37</v>
      </c>
      <c r="E2" s="50">
        <f ca="1">DATEDIF(D2, TODAY(), "Y")</f>
        <v>18</v>
      </c>
      <c r="F2" s="54" t="s">
        <v>23</v>
      </c>
      <c r="G2" s="20"/>
      <c r="H2" s="20"/>
      <c r="I2" s="20" t="s">
        <v>6</v>
      </c>
      <c r="J2" s="20" t="s">
        <v>7</v>
      </c>
      <c r="K2" s="20" t="s">
        <v>6</v>
      </c>
      <c r="L2" s="20" t="s">
        <v>6</v>
      </c>
      <c r="M2" s="20" t="s">
        <v>6</v>
      </c>
      <c r="N2" s="20"/>
      <c r="O2" s="20"/>
      <c r="P2" s="20" t="s">
        <v>6</v>
      </c>
      <c r="Q2" s="20" t="s">
        <v>7</v>
      </c>
      <c r="R2" s="20" t="s">
        <v>6</v>
      </c>
      <c r="S2" s="20" t="s">
        <v>6</v>
      </c>
      <c r="T2" s="20" t="s">
        <v>6</v>
      </c>
      <c r="U2" s="20"/>
      <c r="V2" s="20"/>
      <c r="W2" s="20" t="s">
        <v>7</v>
      </c>
      <c r="X2" s="20" t="s">
        <v>6</v>
      </c>
      <c r="Y2" s="20" t="s">
        <v>6</v>
      </c>
      <c r="Z2" s="20" t="s">
        <v>6</v>
      </c>
      <c r="AA2" s="20" t="s">
        <v>6</v>
      </c>
      <c r="AB2" s="20"/>
      <c r="AC2" s="20"/>
      <c r="AD2" s="20" t="s">
        <v>6</v>
      </c>
      <c r="AE2" s="20" t="s">
        <v>6</v>
      </c>
      <c r="AF2" s="20" t="s">
        <v>6</v>
      </c>
      <c r="AG2" s="20" t="s">
        <v>6</v>
      </c>
      <c r="AH2" s="20" t="s">
        <v>6</v>
      </c>
      <c r="AI2" s="20"/>
      <c r="AJ2" s="20"/>
      <c r="AK2" s="20" t="s">
        <v>6</v>
      </c>
      <c r="AL2" s="21">
        <f>COUNTIF(G2:AK2,"I")</f>
        <v>18</v>
      </c>
      <c r="AM2" s="22">
        <f>COUNTIF(G2:AK2,"1/2")</f>
        <v>3</v>
      </c>
      <c r="AN2" s="23">
        <f>COUNTIF(G2:AK2,"A")</f>
        <v>0</v>
      </c>
      <c r="AO2" s="24">
        <f>COUNTIF(G2:AK2,"H")</f>
        <v>0</v>
      </c>
    </row>
    <row r="3" spans="1:41" s="11" customFormat="1" ht="23.85" customHeight="1" x14ac:dyDescent="0.25">
      <c r="A3" s="57" t="s">
        <v>62</v>
      </c>
      <c r="B3" s="58" t="s">
        <v>78</v>
      </c>
      <c r="C3" s="58" t="s">
        <v>66</v>
      </c>
      <c r="D3" s="55" t="s">
        <v>38</v>
      </c>
      <c r="E3" s="50">
        <f t="shared" ref="E3:E11" ca="1" si="0">DATEDIF(D3, TODAY(), "Y")</f>
        <v>19</v>
      </c>
      <c r="F3" s="54" t="s">
        <v>23</v>
      </c>
      <c r="G3" s="20"/>
      <c r="H3" s="20"/>
      <c r="I3" s="20" t="s">
        <v>6</v>
      </c>
      <c r="J3" s="20" t="s">
        <v>6</v>
      </c>
      <c r="K3" s="20" t="s">
        <v>6</v>
      </c>
      <c r="L3" s="20" t="s">
        <v>7</v>
      </c>
      <c r="M3" s="20" t="s">
        <v>6</v>
      </c>
      <c r="N3" s="20"/>
      <c r="O3" s="20"/>
      <c r="P3" s="20" t="s">
        <v>6</v>
      </c>
      <c r="Q3" s="20" t="s">
        <v>6</v>
      </c>
      <c r="R3" s="20" t="s">
        <v>6</v>
      </c>
      <c r="S3" s="20" t="s">
        <v>7</v>
      </c>
      <c r="T3" s="20" t="s">
        <v>6</v>
      </c>
      <c r="U3" s="20"/>
      <c r="V3" s="20"/>
      <c r="W3" s="20" t="s">
        <v>6</v>
      </c>
      <c r="X3" s="20" t="s">
        <v>6</v>
      </c>
      <c r="Y3" s="20" t="s">
        <v>6</v>
      </c>
      <c r="Z3" s="20" t="s">
        <v>6</v>
      </c>
      <c r="AA3" s="20" t="s">
        <v>6</v>
      </c>
      <c r="AB3" s="20"/>
      <c r="AC3" s="20"/>
      <c r="AD3" s="20" t="s">
        <v>6</v>
      </c>
      <c r="AE3" s="20" t="s">
        <v>6</v>
      </c>
      <c r="AF3" s="20" t="s">
        <v>6</v>
      </c>
      <c r="AG3" s="20" t="s">
        <v>6</v>
      </c>
      <c r="AH3" s="20" t="s">
        <v>6</v>
      </c>
      <c r="AI3" s="20"/>
      <c r="AJ3" s="20"/>
      <c r="AK3" s="20" t="s">
        <v>6</v>
      </c>
      <c r="AL3" s="21">
        <f t="shared" ref="AL3:AL11" si="1">COUNTIF(G3:AK3,"I")</f>
        <v>19</v>
      </c>
      <c r="AM3" s="22">
        <f t="shared" ref="AM3:AM11" si="2">COUNTIF(G3:AK3,"1/2")</f>
        <v>2</v>
      </c>
      <c r="AN3" s="23">
        <f t="shared" ref="AN3:AN11" si="3">COUNTIF(G3:AK3,"A")</f>
        <v>0</v>
      </c>
      <c r="AO3" s="24">
        <f t="shared" ref="AO3:AO11" si="4">COUNTIF(G3:AK3,"H")</f>
        <v>0</v>
      </c>
    </row>
    <row r="4" spans="1:41" s="11" customFormat="1" ht="23.85" customHeight="1" x14ac:dyDescent="0.25">
      <c r="A4" s="57" t="s">
        <v>62</v>
      </c>
      <c r="B4" s="58" t="s">
        <v>77</v>
      </c>
      <c r="C4" s="58" t="s">
        <v>67</v>
      </c>
      <c r="D4" s="55" t="s">
        <v>39</v>
      </c>
      <c r="E4" s="50">
        <f t="shared" ca="1" si="0"/>
        <v>21</v>
      </c>
      <c r="F4" s="54" t="s">
        <v>23</v>
      </c>
      <c r="G4" s="20"/>
      <c r="H4" s="20"/>
      <c r="I4" s="20" t="s">
        <v>6</v>
      </c>
      <c r="J4" s="20" t="s">
        <v>6</v>
      </c>
      <c r="K4" s="20" t="s">
        <v>6</v>
      </c>
      <c r="L4" s="20" t="s">
        <v>6</v>
      </c>
      <c r="M4" s="20" t="s">
        <v>6</v>
      </c>
      <c r="N4" s="20"/>
      <c r="O4" s="20"/>
      <c r="P4" s="20" t="s">
        <v>6</v>
      </c>
      <c r="Q4" s="20" t="s">
        <v>6</v>
      </c>
      <c r="R4" s="20" t="s">
        <v>3</v>
      </c>
      <c r="S4" s="20" t="s">
        <v>6</v>
      </c>
      <c r="T4" s="20" t="s">
        <v>6</v>
      </c>
      <c r="U4" s="20"/>
      <c r="V4" s="20"/>
      <c r="W4" s="20" t="s">
        <v>6</v>
      </c>
      <c r="X4" s="20" t="s">
        <v>7</v>
      </c>
      <c r="Y4" s="20" t="s">
        <v>6</v>
      </c>
      <c r="Z4" s="20" t="s">
        <v>6</v>
      </c>
      <c r="AA4" s="20" t="s">
        <v>6</v>
      </c>
      <c r="AB4" s="20"/>
      <c r="AC4" s="20"/>
      <c r="AD4" s="20" t="s">
        <v>6</v>
      </c>
      <c r="AE4" s="20" t="s">
        <v>7</v>
      </c>
      <c r="AF4" s="20" t="s">
        <v>6</v>
      </c>
      <c r="AG4" s="20" t="s">
        <v>6</v>
      </c>
      <c r="AH4" s="20" t="s">
        <v>6</v>
      </c>
      <c r="AI4" s="20"/>
      <c r="AJ4" s="20"/>
      <c r="AK4" s="20" t="s">
        <v>6</v>
      </c>
      <c r="AL4" s="21">
        <f t="shared" si="1"/>
        <v>18</v>
      </c>
      <c r="AM4" s="22">
        <f t="shared" si="2"/>
        <v>2</v>
      </c>
      <c r="AN4" s="23">
        <f t="shared" si="3"/>
        <v>1</v>
      </c>
      <c r="AO4" s="24">
        <f t="shared" si="4"/>
        <v>0</v>
      </c>
    </row>
    <row r="5" spans="1:41" s="11" customFormat="1" ht="23.85" customHeight="1" x14ac:dyDescent="0.25">
      <c r="A5" s="59" t="s">
        <v>64</v>
      </c>
      <c r="B5" s="58" t="s">
        <v>79</v>
      </c>
      <c r="C5" s="58" t="s">
        <v>68</v>
      </c>
      <c r="D5" s="55" t="s">
        <v>40</v>
      </c>
      <c r="E5" s="50">
        <f t="shared" ca="1" si="0"/>
        <v>16</v>
      </c>
      <c r="F5" s="54" t="s">
        <v>23</v>
      </c>
      <c r="G5" s="20"/>
      <c r="H5" s="20"/>
      <c r="I5" s="20" t="s">
        <v>6</v>
      </c>
      <c r="J5" s="20" t="s">
        <v>6</v>
      </c>
      <c r="K5" s="20" t="s">
        <v>6</v>
      </c>
      <c r="L5" s="20" t="s">
        <v>6</v>
      </c>
      <c r="M5" s="20" t="s">
        <v>6</v>
      </c>
      <c r="N5" s="20"/>
      <c r="O5" s="20"/>
      <c r="P5" s="20" t="s">
        <v>6</v>
      </c>
      <c r="Q5" s="20" t="s">
        <v>6</v>
      </c>
      <c r="R5" s="20" t="s">
        <v>6</v>
      </c>
      <c r="S5" s="20" t="s">
        <v>6</v>
      </c>
      <c r="T5" s="20" t="s">
        <v>6</v>
      </c>
      <c r="U5" s="20"/>
      <c r="V5" s="20"/>
      <c r="W5" s="20" t="s">
        <v>6</v>
      </c>
      <c r="X5" s="20" t="s">
        <v>6</v>
      </c>
      <c r="Y5" s="20" t="s">
        <v>6</v>
      </c>
      <c r="Z5" s="20" t="s">
        <v>6</v>
      </c>
      <c r="AA5" s="20" t="s">
        <v>6</v>
      </c>
      <c r="AB5" s="20"/>
      <c r="AC5" s="20"/>
      <c r="AD5" s="20" t="s">
        <v>6</v>
      </c>
      <c r="AE5" s="20" t="s">
        <v>6</v>
      </c>
      <c r="AF5" s="20" t="s">
        <v>6</v>
      </c>
      <c r="AG5" s="20" t="s">
        <v>6</v>
      </c>
      <c r="AH5" s="20" t="s">
        <v>6</v>
      </c>
      <c r="AI5" s="20"/>
      <c r="AJ5" s="20"/>
      <c r="AK5" s="20" t="s">
        <v>6</v>
      </c>
      <c r="AL5" s="21">
        <f t="shared" si="1"/>
        <v>21</v>
      </c>
      <c r="AM5" s="22">
        <f t="shared" si="2"/>
        <v>0</v>
      </c>
      <c r="AN5" s="23">
        <f t="shared" si="3"/>
        <v>0</v>
      </c>
      <c r="AO5" s="24">
        <f t="shared" si="4"/>
        <v>0</v>
      </c>
    </row>
    <row r="6" spans="1:41" s="11" customFormat="1" ht="23.85" customHeight="1" x14ac:dyDescent="0.25">
      <c r="A6" s="59" t="s">
        <v>65</v>
      </c>
      <c r="B6" s="58" t="s">
        <v>70</v>
      </c>
      <c r="C6" s="58" t="s">
        <v>69</v>
      </c>
      <c r="D6" s="55" t="s">
        <v>41</v>
      </c>
      <c r="E6" s="50">
        <f t="shared" ca="1" si="0"/>
        <v>17</v>
      </c>
      <c r="F6" s="54" t="s">
        <v>25</v>
      </c>
      <c r="G6" s="20"/>
      <c r="H6" s="20"/>
      <c r="I6" s="20" t="s">
        <v>6</v>
      </c>
      <c r="J6" s="20" t="s">
        <v>7</v>
      </c>
      <c r="K6" s="20" t="s">
        <v>7</v>
      </c>
      <c r="L6" s="20" t="s">
        <v>7</v>
      </c>
      <c r="M6" s="20" t="s">
        <v>7</v>
      </c>
      <c r="N6" s="20"/>
      <c r="O6" s="20"/>
      <c r="P6" s="20" t="s">
        <v>6</v>
      </c>
      <c r="Q6" s="20" t="s">
        <v>7</v>
      </c>
      <c r="R6" s="20" t="s">
        <v>7</v>
      </c>
      <c r="S6" s="20" t="s">
        <v>7</v>
      </c>
      <c r="T6" s="20" t="s">
        <v>7</v>
      </c>
      <c r="U6" s="20"/>
      <c r="V6" s="20"/>
      <c r="W6" s="20" t="s">
        <v>7</v>
      </c>
      <c r="X6" s="20" t="s">
        <v>7</v>
      </c>
      <c r="Y6" s="20" t="s">
        <v>7</v>
      </c>
      <c r="Z6" s="20" t="s">
        <v>7</v>
      </c>
      <c r="AA6" s="20" t="s">
        <v>7</v>
      </c>
      <c r="AB6" s="20"/>
      <c r="AC6" s="20"/>
      <c r="AD6" s="20" t="s">
        <v>7</v>
      </c>
      <c r="AE6" s="20" t="s">
        <v>7</v>
      </c>
      <c r="AF6" s="20" t="s">
        <v>3</v>
      </c>
      <c r="AG6" s="20" t="s">
        <v>7</v>
      </c>
      <c r="AH6" s="20" t="s">
        <v>7</v>
      </c>
      <c r="AI6" s="20"/>
      <c r="AJ6" s="20"/>
      <c r="AK6" s="20" t="s">
        <v>7</v>
      </c>
      <c r="AL6" s="21">
        <f t="shared" si="1"/>
        <v>2</v>
      </c>
      <c r="AM6" s="22">
        <f t="shared" si="2"/>
        <v>18</v>
      </c>
      <c r="AN6" s="23">
        <f t="shared" si="3"/>
        <v>1</v>
      </c>
      <c r="AO6" s="24">
        <f t="shared" si="4"/>
        <v>0</v>
      </c>
    </row>
    <row r="7" spans="1:41" s="11" customFormat="1" ht="23.85" customHeight="1" x14ac:dyDescent="0.25">
      <c r="A7" s="57" t="s">
        <v>64</v>
      </c>
      <c r="B7" s="58" t="s">
        <v>76</v>
      </c>
      <c r="C7" s="58" t="s">
        <v>71</v>
      </c>
      <c r="D7" s="55" t="s">
        <v>42</v>
      </c>
      <c r="E7" s="50">
        <f t="shared" ca="1" si="0"/>
        <v>21</v>
      </c>
      <c r="F7" s="54" t="s">
        <v>23</v>
      </c>
      <c r="G7" s="20"/>
      <c r="H7" s="20"/>
      <c r="I7" s="20" t="s">
        <v>6</v>
      </c>
      <c r="J7" s="20" t="s">
        <v>6</v>
      </c>
      <c r="K7" s="20" t="s">
        <v>6</v>
      </c>
      <c r="L7" s="20" t="s">
        <v>6</v>
      </c>
      <c r="M7" s="20" t="s">
        <v>6</v>
      </c>
      <c r="N7" s="20"/>
      <c r="O7" s="20"/>
      <c r="P7" s="20" t="s">
        <v>6</v>
      </c>
      <c r="Q7" s="20" t="s">
        <v>6</v>
      </c>
      <c r="R7" s="20" t="s">
        <v>6</v>
      </c>
      <c r="S7" s="20" t="s">
        <v>6</v>
      </c>
      <c r="T7" s="20" t="s">
        <v>6</v>
      </c>
      <c r="U7" s="20"/>
      <c r="V7" s="20"/>
      <c r="W7" s="20" t="s">
        <v>7</v>
      </c>
      <c r="X7" s="20" t="s">
        <v>7</v>
      </c>
      <c r="Y7" s="20" t="s">
        <v>7</v>
      </c>
      <c r="Z7" s="20" t="s">
        <v>7</v>
      </c>
      <c r="AA7" s="20" t="s">
        <v>7</v>
      </c>
      <c r="AB7" s="20"/>
      <c r="AC7" s="20"/>
      <c r="AD7" s="20" t="s">
        <v>7</v>
      </c>
      <c r="AE7" s="20" t="s">
        <v>7</v>
      </c>
      <c r="AF7" s="20" t="s">
        <v>7</v>
      </c>
      <c r="AG7" s="20" t="s">
        <v>7</v>
      </c>
      <c r="AH7" s="20" t="s">
        <v>7</v>
      </c>
      <c r="AI7" s="20"/>
      <c r="AJ7" s="20"/>
      <c r="AK7" s="20" t="s">
        <v>7</v>
      </c>
      <c r="AL7" s="21">
        <f t="shared" si="1"/>
        <v>10</v>
      </c>
      <c r="AM7" s="22">
        <f t="shared" si="2"/>
        <v>11</v>
      </c>
      <c r="AN7" s="23">
        <f t="shared" si="3"/>
        <v>0</v>
      </c>
      <c r="AO7" s="24">
        <f t="shared" si="4"/>
        <v>0</v>
      </c>
    </row>
    <row r="8" spans="1:41" s="11" customFormat="1" ht="23.85" customHeight="1" x14ac:dyDescent="0.25">
      <c r="A8" s="57" t="s">
        <v>62</v>
      </c>
      <c r="B8" s="58" t="s">
        <v>75</v>
      </c>
      <c r="C8" s="58" t="s">
        <v>72</v>
      </c>
      <c r="D8" s="55" t="s">
        <v>43</v>
      </c>
      <c r="E8" s="50">
        <f t="shared" ca="1" si="0"/>
        <v>20</v>
      </c>
      <c r="F8" s="54" t="s">
        <v>23</v>
      </c>
      <c r="G8" s="20"/>
      <c r="H8" s="20"/>
      <c r="I8" s="20" t="s">
        <v>6</v>
      </c>
      <c r="J8" s="20" t="s">
        <v>6</v>
      </c>
      <c r="K8" s="20" t="s">
        <v>6</v>
      </c>
      <c r="L8" s="20" t="s">
        <v>3</v>
      </c>
      <c r="M8" s="20" t="s">
        <v>6</v>
      </c>
      <c r="N8" s="20"/>
      <c r="O8" s="20"/>
      <c r="P8" s="20" t="s">
        <v>6</v>
      </c>
      <c r="Q8" s="20" t="s">
        <v>6</v>
      </c>
      <c r="R8" s="20" t="s">
        <v>6</v>
      </c>
      <c r="S8" s="20" t="s">
        <v>6</v>
      </c>
      <c r="T8" s="20" t="s">
        <v>6</v>
      </c>
      <c r="U8" s="20"/>
      <c r="V8" s="20"/>
      <c r="W8" s="20" t="s">
        <v>6</v>
      </c>
      <c r="X8" s="20" t="s">
        <v>6</v>
      </c>
      <c r="Y8" s="20" t="s">
        <v>6</v>
      </c>
      <c r="Z8" s="20" t="s">
        <v>7</v>
      </c>
      <c r="AA8" s="20" t="s">
        <v>6</v>
      </c>
      <c r="AB8" s="20"/>
      <c r="AC8" s="20"/>
      <c r="AD8" s="20" t="s">
        <v>6</v>
      </c>
      <c r="AE8" s="20" t="s">
        <v>6</v>
      </c>
      <c r="AF8" s="20" t="s">
        <v>6</v>
      </c>
      <c r="AG8" s="20" t="s">
        <v>7</v>
      </c>
      <c r="AH8" s="20" t="s">
        <v>6</v>
      </c>
      <c r="AI8" s="20"/>
      <c r="AJ8" s="20"/>
      <c r="AK8" s="20" t="s">
        <v>6</v>
      </c>
      <c r="AL8" s="21">
        <f t="shared" si="1"/>
        <v>18</v>
      </c>
      <c r="AM8" s="22">
        <f t="shared" si="2"/>
        <v>2</v>
      </c>
      <c r="AN8" s="23">
        <f t="shared" si="3"/>
        <v>1</v>
      </c>
      <c r="AO8" s="24">
        <f t="shared" si="4"/>
        <v>0</v>
      </c>
    </row>
    <row r="9" spans="1:41" ht="23.85" customHeight="1" x14ac:dyDescent="0.25">
      <c r="A9" s="58" t="s">
        <v>63</v>
      </c>
      <c r="B9" s="58" t="s">
        <v>74</v>
      </c>
      <c r="C9" s="58" t="s">
        <v>73</v>
      </c>
      <c r="D9" s="55" t="s">
        <v>44</v>
      </c>
      <c r="E9" s="50">
        <f t="shared" ca="1" si="0"/>
        <v>16</v>
      </c>
      <c r="F9" s="54" t="s">
        <v>23</v>
      </c>
      <c r="G9" s="20"/>
      <c r="H9" s="20"/>
      <c r="I9" s="20" t="s">
        <v>6</v>
      </c>
      <c r="J9" s="20" t="s">
        <v>6</v>
      </c>
      <c r="K9" s="20" t="s">
        <v>6</v>
      </c>
      <c r="L9" s="20" t="s">
        <v>6</v>
      </c>
      <c r="M9" s="20" t="s">
        <v>6</v>
      </c>
      <c r="N9" s="20"/>
      <c r="O9" s="20"/>
      <c r="P9" s="20" t="s">
        <v>6</v>
      </c>
      <c r="Q9" s="20" t="s">
        <v>6</v>
      </c>
      <c r="R9" s="20" t="s">
        <v>6</v>
      </c>
      <c r="S9" s="20" t="s">
        <v>6</v>
      </c>
      <c r="T9" s="20" t="s">
        <v>6</v>
      </c>
      <c r="U9" s="20"/>
      <c r="V9" s="20"/>
      <c r="W9" s="20" t="s">
        <v>6</v>
      </c>
      <c r="X9" s="20" t="s">
        <v>6</v>
      </c>
      <c r="Y9" s="20" t="s">
        <v>6</v>
      </c>
      <c r="Z9" s="20" t="s">
        <v>6</v>
      </c>
      <c r="AA9" s="20" t="s">
        <v>6</v>
      </c>
      <c r="AB9" s="20"/>
      <c r="AC9" s="20"/>
      <c r="AD9" s="20" t="s">
        <v>6</v>
      </c>
      <c r="AE9" s="20" t="s">
        <v>6</v>
      </c>
      <c r="AF9" s="20" t="s">
        <v>6</v>
      </c>
      <c r="AG9" s="20" t="s">
        <v>6</v>
      </c>
      <c r="AH9" s="20" t="s">
        <v>6</v>
      </c>
      <c r="AI9" s="20"/>
      <c r="AJ9" s="20"/>
      <c r="AK9" s="20" t="s">
        <v>6</v>
      </c>
      <c r="AL9" s="21">
        <f t="shared" si="1"/>
        <v>21</v>
      </c>
      <c r="AM9" s="22">
        <f t="shared" si="2"/>
        <v>0</v>
      </c>
      <c r="AN9" s="23">
        <f t="shared" si="3"/>
        <v>0</v>
      </c>
      <c r="AO9" s="24">
        <f t="shared" si="4"/>
        <v>0</v>
      </c>
    </row>
    <row r="10" spans="1:41" s="11" customFormat="1" ht="23.85" customHeight="1" x14ac:dyDescent="0.25">
      <c r="A10" s="57" t="s">
        <v>62</v>
      </c>
      <c r="B10" s="58" t="s">
        <v>83</v>
      </c>
      <c r="C10" s="58" t="s">
        <v>80</v>
      </c>
      <c r="D10" s="55" t="s">
        <v>45</v>
      </c>
      <c r="E10" s="50">
        <f t="shared" ca="1" si="0"/>
        <v>20</v>
      </c>
      <c r="F10" s="54" t="s">
        <v>23</v>
      </c>
      <c r="G10" s="20"/>
      <c r="H10" s="20"/>
      <c r="I10" s="20" t="s">
        <v>6</v>
      </c>
      <c r="J10" s="20" t="s">
        <v>6</v>
      </c>
      <c r="K10" s="20" t="s">
        <v>6</v>
      </c>
      <c r="L10" s="20" t="s">
        <v>6</v>
      </c>
      <c r="M10" s="20" t="s">
        <v>6</v>
      </c>
      <c r="N10" s="20"/>
      <c r="O10" s="20"/>
      <c r="P10" s="20" t="s">
        <v>6</v>
      </c>
      <c r="Q10" s="20" t="s">
        <v>6</v>
      </c>
      <c r="R10" s="20" t="s">
        <v>6</v>
      </c>
      <c r="S10" s="20" t="s">
        <v>6</v>
      </c>
      <c r="T10" s="20" t="s">
        <v>6</v>
      </c>
      <c r="U10" s="20"/>
      <c r="V10" s="20"/>
      <c r="W10" s="20" t="s">
        <v>6</v>
      </c>
      <c r="X10" s="20" t="s">
        <v>6</v>
      </c>
      <c r="Y10" s="20" t="s">
        <v>6</v>
      </c>
      <c r="Z10" s="20" t="s">
        <v>3</v>
      </c>
      <c r="AA10" s="20" t="s">
        <v>6</v>
      </c>
      <c r="AB10" s="20"/>
      <c r="AC10" s="20"/>
      <c r="AD10" s="20" t="s">
        <v>6</v>
      </c>
      <c r="AE10" s="20" t="s">
        <v>6</v>
      </c>
      <c r="AF10" s="20" t="s">
        <v>6</v>
      </c>
      <c r="AG10" s="20" t="s">
        <v>6</v>
      </c>
      <c r="AH10" s="20" t="s">
        <v>6</v>
      </c>
      <c r="AI10" s="20"/>
      <c r="AJ10" s="20"/>
      <c r="AK10" s="20" t="s">
        <v>6</v>
      </c>
      <c r="AL10" s="21">
        <f t="shared" si="1"/>
        <v>20</v>
      </c>
      <c r="AM10" s="22">
        <f t="shared" si="2"/>
        <v>0</v>
      </c>
      <c r="AN10" s="23">
        <f t="shared" si="3"/>
        <v>1</v>
      </c>
      <c r="AO10" s="24">
        <f t="shared" si="4"/>
        <v>0</v>
      </c>
    </row>
    <row r="11" spans="1:41" s="11" customFormat="1" ht="23.85" customHeight="1" thickBot="1" x14ac:dyDescent="0.3">
      <c r="A11" s="58" t="s">
        <v>61</v>
      </c>
      <c r="B11" s="58" t="s">
        <v>82</v>
      </c>
      <c r="C11" s="58" t="s">
        <v>81</v>
      </c>
      <c r="D11" s="55" t="s">
        <v>46</v>
      </c>
      <c r="E11" s="50">
        <f t="shared" ca="1" si="0"/>
        <v>13</v>
      </c>
      <c r="F11" s="54" t="s">
        <v>24</v>
      </c>
      <c r="G11" s="20"/>
      <c r="H11" s="20"/>
      <c r="I11" s="20" t="s">
        <v>7</v>
      </c>
      <c r="J11" s="20" t="s">
        <v>7</v>
      </c>
      <c r="K11" s="20" t="s">
        <v>7</v>
      </c>
      <c r="L11" s="20" t="s">
        <v>7</v>
      </c>
      <c r="M11" s="20" t="s">
        <v>7</v>
      </c>
      <c r="N11" s="20"/>
      <c r="O11" s="20"/>
      <c r="P11" s="20" t="s">
        <v>7</v>
      </c>
      <c r="Q11" s="20" t="s">
        <v>7</v>
      </c>
      <c r="R11" s="20" t="s">
        <v>7</v>
      </c>
      <c r="S11" s="20" t="s">
        <v>7</v>
      </c>
      <c r="T11" s="20" t="s">
        <v>7</v>
      </c>
      <c r="U11" s="20"/>
      <c r="V11" s="20"/>
      <c r="W11" s="20" t="s">
        <v>6</v>
      </c>
      <c r="X11" s="20" t="s">
        <v>7</v>
      </c>
      <c r="Y11" s="20" t="s">
        <v>7</v>
      </c>
      <c r="Z11" s="20" t="s">
        <v>7</v>
      </c>
      <c r="AA11" s="20" t="s">
        <v>7</v>
      </c>
      <c r="AB11" s="20"/>
      <c r="AC11" s="20"/>
      <c r="AD11" s="20" t="s">
        <v>6</v>
      </c>
      <c r="AE11" s="20" t="s">
        <v>7</v>
      </c>
      <c r="AF11" s="20" t="s">
        <v>7</v>
      </c>
      <c r="AG11" s="20" t="s">
        <v>7</v>
      </c>
      <c r="AH11" s="20" t="s">
        <v>7</v>
      </c>
      <c r="AI11" s="20"/>
      <c r="AJ11" s="20"/>
      <c r="AK11" s="20" t="s">
        <v>7</v>
      </c>
      <c r="AL11" s="21">
        <f t="shared" si="1"/>
        <v>2</v>
      </c>
      <c r="AM11" s="22">
        <f t="shared" si="2"/>
        <v>19</v>
      </c>
      <c r="AN11" s="23">
        <f t="shared" si="3"/>
        <v>0</v>
      </c>
      <c r="AO11" s="24">
        <f t="shared" si="4"/>
        <v>0</v>
      </c>
    </row>
    <row r="12" spans="1:41" s="11" customFormat="1" ht="23.85" customHeight="1" thickBot="1" x14ac:dyDescent="0.3">
      <c r="A12" s="113"/>
      <c r="B12" s="113"/>
      <c r="C12" s="2"/>
      <c r="D12" s="43"/>
      <c r="E12" s="38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34"/>
      <c r="AL12" s="3">
        <f>SUM(AL2:AL11)</f>
        <v>149</v>
      </c>
      <c r="AM12" s="3">
        <f>SUM(AM2:AM11)</f>
        <v>57</v>
      </c>
      <c r="AN12" s="3">
        <f>SUM(AN2:AN11)</f>
        <v>4</v>
      </c>
      <c r="AO12" s="3">
        <f>SUM(AO2:AO11)</f>
        <v>0</v>
      </c>
    </row>
    <row r="13" spans="1:41" ht="23.85" customHeight="1" thickBot="1" x14ac:dyDescent="0.3">
      <c r="AH13" s="114" t="s">
        <v>34</v>
      </c>
      <c r="AI13" s="114"/>
      <c r="AJ13" s="114"/>
      <c r="AK13" s="114"/>
      <c r="AL13" s="35">
        <f>AL12+AM12</f>
        <v>206</v>
      </c>
    </row>
    <row r="14" spans="1:41" ht="23.85" customHeight="1" x14ac:dyDescent="0.25">
      <c r="A14" s="25" t="s">
        <v>6</v>
      </c>
      <c r="B14" s="26" t="s">
        <v>26</v>
      </c>
      <c r="C14" s="26" t="s">
        <v>27</v>
      </c>
      <c r="D14" s="45"/>
      <c r="E14" s="39"/>
      <c r="F14" s="27"/>
    </row>
    <row r="15" spans="1:41" ht="43.15" customHeight="1" x14ac:dyDescent="0.25">
      <c r="A15" s="28" t="s">
        <v>7</v>
      </c>
      <c r="B15" s="14" t="s">
        <v>28</v>
      </c>
      <c r="C15" s="115" t="s">
        <v>29</v>
      </c>
      <c r="D15" s="115"/>
      <c r="E15" s="115"/>
      <c r="F15" s="116"/>
      <c r="J15" s="9"/>
      <c r="Q15" s="9"/>
    </row>
    <row r="16" spans="1:41" ht="23.85" customHeight="1" x14ac:dyDescent="0.25">
      <c r="A16" s="29" t="s">
        <v>3</v>
      </c>
      <c r="B16" s="14" t="s">
        <v>30</v>
      </c>
      <c r="C16" s="14" t="s">
        <v>31</v>
      </c>
      <c r="F16" s="30"/>
    </row>
    <row r="17" spans="1:6" ht="23.85" customHeight="1" thickBot="1" x14ac:dyDescent="0.3">
      <c r="A17" s="31" t="s">
        <v>4</v>
      </c>
      <c r="B17" s="32" t="s">
        <v>32</v>
      </c>
      <c r="C17" s="32" t="s">
        <v>33</v>
      </c>
      <c r="D17" s="46"/>
      <c r="E17" s="40"/>
      <c r="F17" s="33"/>
    </row>
  </sheetData>
  <autoFilter ref="A1:F12" xr:uid="{EBD0A44B-16F7-40F7-94E3-9F0DAFFD6C17}"/>
  <mergeCells count="3">
    <mergeCell ref="A12:B12"/>
    <mergeCell ref="AH13:AK13"/>
    <mergeCell ref="C15:F15"/>
  </mergeCells>
  <conditionalFormatting sqref="A15">
    <cfRule type="containsText" dxfId="13" priority="52" operator="containsText" text="H">
      <formula>NOT(ISERROR(SEARCH("H",A15)))</formula>
    </cfRule>
    <cfRule type="containsBlanks" dxfId="12" priority="53">
      <formula>LEN(TRIM(A15))=0</formula>
    </cfRule>
    <cfRule type="cellIs" dxfId="11" priority="54" operator="equal">
      <formula>"A"</formula>
    </cfRule>
  </conditionalFormatting>
  <conditionalFormatting sqref="A1:C1 E1:AO1 A12:C1048576 E12:AO1048576">
    <cfRule type="expression" dxfId="10" priority="30">
      <formula>DATDIF($A:$AO,TODAY(),"Y")&gt;=20</formula>
    </cfRule>
  </conditionalFormatting>
  <conditionalFormatting sqref="A2:C11 F2:F11">
    <cfRule type="expression" dxfId="9" priority="16">
      <formula>DATDIF($A:$BC,TODAY(),"Y")&gt;=20</formula>
    </cfRule>
  </conditionalFormatting>
  <conditionalFormatting sqref="D1 D12:D1048576">
    <cfRule type="expression" dxfId="8" priority="29">
      <formula>DATEDIF(D2,TODAY(),"Y")&gt;=2+#REF!</formula>
    </cfRule>
  </conditionalFormatting>
  <conditionalFormatting sqref="D2 D6:D9 D11">
    <cfRule type="expression" dxfId="7" priority="11">
      <formula>DATEDIF(#REF!,TODAY(),"Y")&gt;=2+#REF!</formula>
    </cfRule>
  </conditionalFormatting>
  <conditionalFormatting sqref="D3:D5 D10">
    <cfRule type="expression" dxfId="6" priority="10">
      <formula>DATEDIF(D4,TODAY(),"Y")&gt;=2+#REF!</formula>
    </cfRule>
  </conditionalFormatting>
  <conditionalFormatting sqref="G2:AK11">
    <cfRule type="containsText" dxfId="5" priority="2" operator="containsText" text="H">
      <formula>NOT(ISERROR(SEARCH("H",G2)))</formula>
    </cfRule>
    <cfRule type="containsBlanks" dxfId="4" priority="3">
      <formula>LEN(TRIM(G2))=0</formula>
    </cfRule>
    <cfRule type="cellIs" dxfId="3" priority="4" operator="equal">
      <formula>"A"</formula>
    </cfRule>
  </conditionalFormatting>
  <conditionalFormatting sqref="G2:AO11">
    <cfRule type="expression" dxfId="2" priority="1">
      <formula>DATDIF($A:$AO,TODAY(),"Y")&gt;=20</formula>
    </cfRule>
  </conditionalFormatting>
  <dataValidations count="1">
    <dataValidation type="list" allowBlank="1" showInputMessage="1" showErrorMessage="1" sqref="F2:F11" xr:uid="{D1A182B3-24BF-4201-AB64-28BDBBFA64B9}">
      <formula1>"Int,1/2 Int,Mod"</formula1>
    </dataValidation>
  </dataValidations>
  <pageMargins left="0.23622047244094491" right="0.23622047244094491" top="0.74803149606299213" bottom="0.74803149606299213" header="0.31496062992125984" footer="0.31496062992125984"/>
  <pageSetup paperSize="8" scale="2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ACTIVITE 2025</vt:lpstr>
      <vt:lpstr>20ans et plus</vt:lpstr>
      <vt:lpstr>PRESENCE ANNUELLE</vt:lpstr>
      <vt:lpstr>AVRIL</vt:lpstr>
      <vt:lpstr>MARS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 cruz</dc:creator>
  <cp:lastModifiedBy>costumer3</cp:lastModifiedBy>
  <cp:lastPrinted>2025-02-06T09:28:16Z</cp:lastPrinted>
  <dcterms:created xsi:type="dcterms:W3CDTF">2018-10-22T13:02:53Z</dcterms:created>
  <dcterms:modified xsi:type="dcterms:W3CDTF">2025-02-06T10:48:01Z</dcterms:modified>
</cp:coreProperties>
</file>