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14"/>
  <workbookPr defaultThemeVersion="202300"/>
  <mc:AlternateContent xmlns:mc="http://schemas.openxmlformats.org/markup-compatibility/2006">
    <mc:Choice Requires="x15">
      <x15ac:absPath xmlns:x15ac="http://schemas.microsoft.com/office/spreadsheetml/2010/11/ac" url="D:\Téléchargements\Fichiers Excel\"/>
    </mc:Choice>
  </mc:AlternateContent>
  <xr:revisionPtr revIDLastSave="0" documentId="13_ncr:1_{1F8B804B-177E-452A-9628-B9B62F6DE289}" xr6:coauthVersionLast="47" xr6:coauthVersionMax="47" xr10:uidLastSave="{00000000-0000-0000-0000-000000000000}"/>
  <bookViews>
    <workbookView xWindow="-120" yWindow="-120" windowWidth="29040" windowHeight="15840" xr2:uid="{8EF6520F-ADEB-4053-8FC3-229DADA62DA9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35" i="1" l="1"/>
  <c r="M35" i="1"/>
  <c r="N35" i="1"/>
  <c r="O35" i="1"/>
  <c r="P35" i="1"/>
  <c r="Q35" i="1"/>
  <c r="R35" i="1"/>
  <c r="S35" i="1"/>
  <c r="T35" i="1"/>
  <c r="U35" i="1"/>
  <c r="V35" i="1"/>
  <c r="W35" i="1"/>
  <c r="X35" i="1"/>
  <c r="Y35" i="1"/>
  <c r="Z35" i="1"/>
  <c r="AA35" i="1"/>
  <c r="AB35" i="1"/>
  <c r="AC35" i="1"/>
  <c r="AD35" i="1"/>
  <c r="AE35" i="1"/>
  <c r="J35" i="1"/>
  <c r="K35" i="1"/>
  <c r="I35" i="1"/>
  <c r="AE42" i="1"/>
  <c r="X42" i="1"/>
  <c r="Y42" i="1"/>
  <c r="Z42" i="1"/>
  <c r="AA42" i="1"/>
  <c r="AB42" i="1"/>
  <c r="AC42" i="1"/>
  <c r="AD42" i="1"/>
  <c r="W42" i="1"/>
  <c r="P42" i="1"/>
  <c r="Q42" i="1"/>
  <c r="R42" i="1"/>
  <c r="S42" i="1"/>
  <c r="T42" i="1"/>
  <c r="U42" i="1"/>
  <c r="V42" i="1"/>
  <c r="O42" i="1"/>
  <c r="J42" i="1"/>
  <c r="K42" i="1"/>
  <c r="L42" i="1"/>
  <c r="M42" i="1"/>
  <c r="N42" i="1"/>
  <c r="I42" i="1"/>
  <c r="I21" i="1"/>
  <c r="AE21" i="1"/>
  <c r="AE30" i="1" s="1"/>
  <c r="AD21" i="1"/>
  <c r="AD30" i="1" s="1"/>
  <c r="AC21" i="1"/>
  <c r="AC30" i="1" s="1"/>
  <c r="AB21" i="1"/>
  <c r="AB30" i="1" s="1"/>
  <c r="AA21" i="1"/>
  <c r="AA30" i="1" s="1"/>
  <c r="Z21" i="1"/>
  <c r="Z30" i="1" s="1"/>
  <c r="Y21" i="1"/>
  <c r="Y30" i="1" s="1"/>
  <c r="Y31" i="1" s="1"/>
  <c r="Y36" i="1" s="1"/>
  <c r="X21" i="1"/>
  <c r="X30" i="1" s="1"/>
  <c r="X31" i="1" s="1"/>
  <c r="X32" i="1" s="1"/>
  <c r="W21" i="1"/>
  <c r="W30" i="1" s="1"/>
  <c r="V21" i="1"/>
  <c r="V30" i="1" s="1"/>
  <c r="U21" i="1"/>
  <c r="U30" i="1" s="1"/>
  <c r="T21" i="1"/>
  <c r="T30" i="1" s="1"/>
  <c r="T31" i="1" s="1"/>
  <c r="T36" i="1" s="1"/>
  <c r="S21" i="1"/>
  <c r="S30" i="1" s="1"/>
  <c r="R21" i="1"/>
  <c r="R30" i="1" s="1"/>
  <c r="Q21" i="1"/>
  <c r="Q30" i="1" s="1"/>
  <c r="P21" i="1"/>
  <c r="P30" i="1" s="1"/>
  <c r="O21" i="1"/>
  <c r="O30" i="1" s="1"/>
  <c r="N21" i="1"/>
  <c r="N30" i="1" s="1"/>
  <c r="M21" i="1"/>
  <c r="M30" i="1" s="1"/>
  <c r="M31" i="1" s="1"/>
  <c r="M36" i="1" s="1"/>
  <c r="L21" i="1"/>
  <c r="L30" i="1" s="1"/>
  <c r="L31" i="1" s="1"/>
  <c r="L32" i="1" s="1"/>
  <c r="K21" i="1"/>
  <c r="K30" i="1" s="1"/>
  <c r="J21" i="1"/>
  <c r="J30" i="1" s="1"/>
  <c r="I30" i="1"/>
  <c r="Q31" i="1" l="1"/>
  <c r="Q36" i="1" s="1"/>
  <c r="AE31" i="1"/>
  <c r="AE36" i="1" s="1"/>
  <c r="J31" i="1"/>
  <c r="J36" i="1" s="1"/>
  <c r="AD31" i="1"/>
  <c r="AD36" i="1" s="1"/>
  <c r="K31" i="1"/>
  <c r="K36" i="1" s="1"/>
  <c r="AC31" i="1"/>
  <c r="AC36" i="1" s="1"/>
  <c r="I31" i="1"/>
  <c r="I36" i="1" s="1"/>
  <c r="V32" i="1"/>
  <c r="W32" i="1"/>
  <c r="L37" i="1"/>
  <c r="X37" i="1"/>
  <c r="L36" i="1"/>
  <c r="T32" i="1"/>
  <c r="V31" i="1"/>
  <c r="V36" i="1" s="1"/>
  <c r="W31" i="1"/>
  <c r="W36" i="1" s="1"/>
  <c r="Y32" i="1"/>
  <c r="N31" i="1"/>
  <c r="N36" i="1" s="1"/>
  <c r="O31" i="1"/>
  <c r="O36" i="1" s="1"/>
  <c r="S31" i="1"/>
  <c r="S36" i="1" s="1"/>
  <c r="AB31" i="1"/>
  <c r="AB36" i="1" s="1"/>
  <c r="U31" i="1"/>
  <c r="U36" i="1" s="1"/>
  <c r="X36" i="1"/>
  <c r="Z31" i="1"/>
  <c r="Z36" i="1" s="1"/>
  <c r="Z32" i="1"/>
  <c r="R31" i="1"/>
  <c r="R36" i="1" s="1"/>
  <c r="AA31" i="1"/>
  <c r="AA36" i="1" s="1"/>
  <c r="AA32" i="1"/>
  <c r="M32" i="1"/>
  <c r="P31" i="1"/>
  <c r="P36" i="1" s="1"/>
  <c r="P32" i="1"/>
  <c r="U32" i="1" l="1"/>
  <c r="K32" i="1"/>
  <c r="K37" i="1" s="1"/>
  <c r="K38" i="1" s="1"/>
  <c r="K40" i="1" s="1"/>
  <c r="O32" i="1"/>
  <c r="N32" i="1"/>
  <c r="M37" i="1"/>
  <c r="M38" i="1" s="1"/>
  <c r="M40" i="1" s="1"/>
  <c r="AA37" i="1"/>
  <c r="AA38" i="1" s="1"/>
  <c r="AA40" i="1" s="1"/>
  <c r="W37" i="1"/>
  <c r="W38" i="1" s="1"/>
  <c r="W40" i="1" s="1"/>
  <c r="V37" i="1"/>
  <c r="V38" i="1" s="1"/>
  <c r="V40" i="1" s="1"/>
  <c r="AD32" i="1"/>
  <c r="R32" i="1"/>
  <c r="Z37" i="1"/>
  <c r="Z38" i="1" s="1"/>
  <c r="Z40" i="1" s="1"/>
  <c r="Y37" i="1"/>
  <c r="Y38" i="1" s="1"/>
  <c r="Y40" i="1" s="1"/>
  <c r="S32" i="1"/>
  <c r="J32" i="1"/>
  <c r="X38" i="1"/>
  <c r="X40" i="1" s="1"/>
  <c r="U38" i="1"/>
  <c r="U40" i="1" s="1"/>
  <c r="T37" i="1"/>
  <c r="T38" i="1" s="1"/>
  <c r="T40" i="1" s="1"/>
  <c r="I32" i="1"/>
  <c r="AE32" i="1"/>
  <c r="AB32" i="1"/>
  <c r="L38" i="1"/>
  <c r="L40" i="1" s="1"/>
  <c r="AC32" i="1"/>
  <c r="Q32" i="1"/>
  <c r="P37" i="1"/>
  <c r="P38" i="1" s="1"/>
  <c r="P40" i="1" s="1"/>
  <c r="U37" i="1"/>
  <c r="O37" i="1"/>
  <c r="O38" i="1" s="1"/>
  <c r="O40" i="1" s="1"/>
  <c r="N37" i="1" l="1"/>
  <c r="N38" i="1" s="1"/>
  <c r="N40" i="1" s="1"/>
  <c r="I37" i="1"/>
  <c r="I38" i="1" s="1"/>
  <c r="I40" i="1" s="1"/>
  <c r="R37" i="1"/>
  <c r="R38" i="1" s="1"/>
  <c r="R40" i="1" s="1"/>
  <c r="AB37" i="1"/>
  <c r="AB38" i="1" s="1"/>
  <c r="AB40" i="1" s="1"/>
  <c r="Q37" i="1"/>
  <c r="Q38" i="1" s="1"/>
  <c r="Q40" i="1" s="1"/>
  <c r="AD37" i="1"/>
  <c r="AD38" i="1" s="1"/>
  <c r="AD40" i="1" s="1"/>
  <c r="AC37" i="1"/>
  <c r="AC38" i="1" s="1"/>
  <c r="AC40" i="1" s="1"/>
  <c r="J37" i="1"/>
  <c r="J38" i="1" s="1"/>
  <c r="J40" i="1" s="1"/>
  <c r="S37" i="1"/>
  <c r="S38" i="1" s="1"/>
  <c r="S40" i="1" s="1"/>
  <c r="AE37" i="1"/>
  <c r="AE38" i="1" s="1"/>
  <c r="AE40" i="1" s="1"/>
</calcChain>
</file>

<file path=xl/sharedStrings.xml><?xml version="1.0" encoding="utf-8"?>
<sst xmlns="http://schemas.openxmlformats.org/spreadsheetml/2006/main" count="157" uniqueCount="58">
  <si>
    <t>Estimation du besoin en femme de chambre et gouvernante</t>
  </si>
  <si>
    <t>Catégorie d'hôtel</t>
  </si>
  <si>
    <t>Nbr hôtel</t>
  </si>
  <si>
    <t>Taux d'occupation</t>
  </si>
  <si>
    <t>Tarif horaire</t>
  </si>
  <si>
    <t>1*</t>
  </si>
  <si>
    <t>H7</t>
  </si>
  <si>
    <t>H8</t>
  </si>
  <si>
    <t>H9</t>
  </si>
  <si>
    <t>H10</t>
  </si>
  <si>
    <t>H11</t>
  </si>
  <si>
    <t>H12</t>
  </si>
  <si>
    <t>H13</t>
  </si>
  <si>
    <t>H14</t>
  </si>
  <si>
    <t>H15</t>
  </si>
  <si>
    <t>H16</t>
  </si>
  <si>
    <t>H17</t>
  </si>
  <si>
    <t>H18</t>
  </si>
  <si>
    <t>H19</t>
  </si>
  <si>
    <t>H20</t>
  </si>
  <si>
    <t>H21</t>
  </si>
  <si>
    <t>H22</t>
  </si>
  <si>
    <t>H23</t>
  </si>
  <si>
    <t xml:space="preserve">                                                                              Hôtel 1*</t>
  </si>
  <si>
    <t>%</t>
  </si>
  <si>
    <t xml:space="preserve">                                                                              Hôtel 2**</t>
  </si>
  <si>
    <t>3***</t>
  </si>
  <si>
    <t>4****</t>
  </si>
  <si>
    <t xml:space="preserve"> 5*****</t>
  </si>
  <si>
    <t xml:space="preserve">                                                                              Hôtel 3***</t>
  </si>
  <si>
    <t xml:space="preserve">                                                                              Hôtel 4****</t>
  </si>
  <si>
    <t>Gouvernante</t>
  </si>
  <si>
    <t xml:space="preserve">1* </t>
  </si>
  <si>
    <t>2**</t>
  </si>
  <si>
    <t xml:space="preserve">                                                                                   Hôtel 5*****</t>
  </si>
  <si>
    <t>Chambres en recouche - 2/3</t>
  </si>
  <si>
    <t>Chambres à blanc - 1/3</t>
  </si>
  <si>
    <t>Temps de nettoyage d'une chambre (Reccouche) en minute</t>
  </si>
  <si>
    <t>Temps de nettoyage d'une chambre (Départ) en minute</t>
  </si>
  <si>
    <t>Taux de rotation</t>
  </si>
  <si>
    <t>Temps de nettoyage total en minute en reccouche</t>
  </si>
  <si>
    <t>Temps de nettoyage total en minute à blanc</t>
  </si>
  <si>
    <t>5*****</t>
  </si>
  <si>
    <t>Temps total de travail en heure</t>
  </si>
  <si>
    <t xml:space="preserve">Besoin en femme de chambre  </t>
  </si>
  <si>
    <t xml:space="preserve">Besoin en gouvernante  </t>
  </si>
  <si>
    <t>Nbr Chambre</t>
  </si>
  <si>
    <t>H1</t>
  </si>
  <si>
    <t>H2</t>
  </si>
  <si>
    <t>H3</t>
  </si>
  <si>
    <t>H4</t>
  </si>
  <si>
    <t>H5</t>
  </si>
  <si>
    <t>H6</t>
  </si>
  <si>
    <r>
      <rPr>
        <b/>
        <sz val="14"/>
        <color rgb="FFFF0000"/>
        <rFont val="Aptos Narrow"/>
        <family val="2"/>
        <scheme val="minor"/>
      </rPr>
      <t>1</t>
    </r>
    <r>
      <rPr>
        <sz val="14"/>
        <color theme="1"/>
        <rFont val="Aptos Narrow"/>
        <family val="2"/>
        <scheme val="minor"/>
      </rPr>
      <t xml:space="preserve"> Chef d'équipe pour </t>
    </r>
    <r>
      <rPr>
        <b/>
        <sz val="14"/>
        <color rgb="FFFF0000"/>
        <rFont val="Aptos Narrow"/>
        <family val="2"/>
        <scheme val="minor"/>
      </rPr>
      <t>20</t>
    </r>
    <r>
      <rPr>
        <sz val="14"/>
        <color theme="1"/>
        <rFont val="Aptos Narrow"/>
        <family val="2"/>
        <scheme val="minor"/>
      </rPr>
      <t xml:space="preserve"> FdC</t>
    </r>
  </si>
  <si>
    <r>
      <rPr>
        <b/>
        <sz val="14"/>
        <color rgb="FFFF0000"/>
        <rFont val="Aptos Narrow"/>
        <family val="2"/>
        <scheme val="minor"/>
      </rPr>
      <t>1</t>
    </r>
    <r>
      <rPr>
        <sz val="14"/>
        <color theme="1"/>
        <rFont val="Aptos Narrow"/>
        <family val="2"/>
        <scheme val="minor"/>
      </rPr>
      <t xml:space="preserve"> gouvernante pour </t>
    </r>
    <r>
      <rPr>
        <b/>
        <sz val="14"/>
        <color rgb="FFFF0000"/>
        <rFont val="Aptos Narrow"/>
        <family val="2"/>
        <scheme val="minor"/>
      </rPr>
      <t>10</t>
    </r>
    <r>
      <rPr>
        <sz val="14"/>
        <rFont val="Aptos Narrow"/>
        <family val="2"/>
        <scheme val="minor"/>
      </rPr>
      <t xml:space="preserve"> </t>
    </r>
    <r>
      <rPr>
        <sz val="14"/>
        <color theme="1"/>
        <rFont val="Aptos Narrow"/>
        <family val="2"/>
        <scheme val="minor"/>
      </rPr>
      <t xml:space="preserve">FdC </t>
    </r>
  </si>
  <si>
    <r>
      <rPr>
        <b/>
        <sz val="14"/>
        <color rgb="FFFF0000"/>
        <rFont val="Aptos Narrow"/>
        <family val="2"/>
        <scheme val="minor"/>
      </rPr>
      <t>2</t>
    </r>
    <r>
      <rPr>
        <sz val="14"/>
        <color theme="1"/>
        <rFont val="Aptos Narrow"/>
        <family val="2"/>
        <scheme val="minor"/>
      </rPr>
      <t xml:space="preserve"> gouvernante pour </t>
    </r>
    <r>
      <rPr>
        <b/>
        <sz val="14"/>
        <color rgb="FFFF0000"/>
        <rFont val="Aptos Narrow"/>
        <family val="2"/>
        <scheme val="minor"/>
      </rPr>
      <t>10</t>
    </r>
    <r>
      <rPr>
        <sz val="14"/>
        <rFont val="Aptos Narrow"/>
        <family val="2"/>
        <scheme val="minor"/>
      </rPr>
      <t xml:space="preserve"> </t>
    </r>
    <r>
      <rPr>
        <sz val="14"/>
        <color theme="1"/>
        <rFont val="Aptos Narrow"/>
        <family val="2"/>
        <scheme val="minor"/>
      </rPr>
      <t xml:space="preserve">FdC </t>
    </r>
  </si>
  <si>
    <r>
      <t xml:space="preserve">Pour </t>
    </r>
    <r>
      <rPr>
        <b/>
        <sz val="14"/>
        <color rgb="FFFF0000"/>
        <rFont val="Aptos Narrow"/>
        <family val="2"/>
        <scheme val="minor"/>
      </rPr>
      <t>9</t>
    </r>
  </si>
  <si>
    <t>FdC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</si>
</sst>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12" x14ac:knownFonts="1">
    <font>
      <sz val="11"/>
      <color theme="1"/>
      <name val="Aptos Narrow"/>
      <family val="2"/>
      <scheme val="minor"/>
    </font>
    <font>
      <b/>
      <sz val="26"/>
      <color theme="1"/>
      <name val="Arial"/>
      <family val="2"/>
    </font>
    <font>
      <sz val="12"/>
      <color theme="1"/>
      <name val="Aptos Narrow"/>
      <family val="2"/>
      <scheme val="minor"/>
    </font>
    <font>
      <b/>
      <sz val="14"/>
      <color theme="1"/>
      <name val="Aptos Narrow"/>
      <family val="2"/>
      <scheme val="minor"/>
    </font>
    <font>
      <b/>
      <sz val="14"/>
      <name val="Aptos Narrow"/>
      <family val="2"/>
      <scheme val="minor"/>
    </font>
    <font>
      <b/>
      <sz val="14"/>
      <color rgb="FF0000FF"/>
      <name val="Aptos Narrow"/>
      <family val="2"/>
      <scheme val="minor"/>
    </font>
    <font>
      <b/>
      <sz val="16"/>
      <name val="Aptos Narrow"/>
      <family val="2"/>
      <scheme val="minor"/>
    </font>
    <font>
      <sz val="14"/>
      <name val="Aptos Narrow"/>
      <family val="2"/>
      <scheme val="minor"/>
    </font>
    <font>
      <b/>
      <sz val="12"/>
      <name val="Aptos Narrow"/>
      <family val="2"/>
      <scheme val="minor"/>
    </font>
    <font>
      <sz val="14"/>
      <color theme="1"/>
      <name val="Aptos Narrow"/>
      <family val="2"/>
      <scheme val="minor"/>
    </font>
    <font>
      <b/>
      <sz val="14"/>
      <color rgb="FFFF0000"/>
      <name val="Aptos Narrow"/>
      <family val="2"/>
      <scheme val="minor"/>
    </font>
    <font>
      <sz val="8"/>
      <name val="Aptos Narrow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2" tint="-9.9978637043366805E-2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03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0" fillId="2" borderId="1" xfId="0" applyFill="1" applyBorder="1" applyAlignment="1">
      <alignment horizontal="center" vertical="center"/>
    </xf>
    <xf numFmtId="0" fontId="0" fillId="2" borderId="2" xfId="0" applyFill="1" applyBorder="1" applyAlignment="1">
      <alignment vertical="center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vertical="center"/>
    </xf>
    <xf numFmtId="0" fontId="0" fillId="2" borderId="4" xfId="0" applyFill="1" applyBorder="1" applyAlignment="1">
      <alignment horizontal="center" vertical="center"/>
    </xf>
    <xf numFmtId="0" fontId="0" fillId="2" borderId="5" xfId="0" applyFill="1" applyBorder="1" applyAlignment="1">
      <alignment vertical="center"/>
    </xf>
    <xf numFmtId="0" fontId="2" fillId="2" borderId="0" xfId="0" applyFont="1" applyFill="1" applyAlignment="1">
      <alignment vertical="center"/>
    </xf>
    <xf numFmtId="0" fontId="3" fillId="4" borderId="9" xfId="0" applyFont="1" applyFill="1" applyBorder="1" applyAlignment="1">
      <alignment horizontal="center" vertical="center"/>
    </xf>
    <xf numFmtId="0" fontId="3" fillId="4" borderId="10" xfId="0" applyFont="1" applyFill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0" fillId="2" borderId="13" xfId="0" applyFill="1" applyBorder="1" applyAlignment="1">
      <alignment horizontal="center" vertical="center"/>
    </xf>
    <xf numFmtId="0" fontId="4" fillId="5" borderId="2" xfId="0" applyFont="1" applyFill="1" applyBorder="1" applyAlignment="1">
      <alignment vertical="top"/>
    </xf>
    <xf numFmtId="0" fontId="4" fillId="5" borderId="12" xfId="0" applyFont="1" applyFill="1" applyBorder="1" applyAlignment="1">
      <alignment vertical="top"/>
    </xf>
    <xf numFmtId="0" fontId="4" fillId="6" borderId="5" xfId="0" applyFont="1" applyFill="1" applyBorder="1" applyAlignment="1">
      <alignment vertical="top"/>
    </xf>
    <xf numFmtId="0" fontId="4" fillId="6" borderId="13" xfId="0" applyFont="1" applyFill="1" applyBorder="1" applyAlignment="1">
      <alignment vertical="top"/>
    </xf>
    <xf numFmtId="0" fontId="4" fillId="7" borderId="13" xfId="0" applyFont="1" applyFill="1" applyBorder="1" applyAlignment="1">
      <alignment vertical="top"/>
    </xf>
    <xf numFmtId="0" fontId="4" fillId="8" borderId="13" xfId="0" applyFont="1" applyFill="1" applyBorder="1" applyAlignment="1">
      <alignment vertical="top"/>
    </xf>
    <xf numFmtId="0" fontId="4" fillId="5" borderId="0" xfId="0" applyFont="1" applyFill="1" applyAlignment="1">
      <alignment vertical="top"/>
    </xf>
    <xf numFmtId="0" fontId="4" fillId="5" borderId="13" xfId="0" applyFont="1" applyFill="1" applyBorder="1" applyAlignment="1">
      <alignment vertical="top"/>
    </xf>
    <xf numFmtId="0" fontId="4" fillId="6" borderId="5" xfId="0" applyFont="1" applyFill="1" applyBorder="1" applyAlignment="1">
      <alignment horizontal="center"/>
    </xf>
    <xf numFmtId="0" fontId="4" fillId="6" borderId="13" xfId="0" applyFont="1" applyFill="1" applyBorder="1" applyAlignment="1">
      <alignment horizontal="center"/>
    </xf>
    <xf numFmtId="0" fontId="4" fillId="7" borderId="13" xfId="0" applyFont="1" applyFill="1" applyBorder="1" applyAlignment="1">
      <alignment horizontal="center"/>
    </xf>
    <xf numFmtId="0" fontId="4" fillId="8" borderId="13" xfId="0" applyFont="1" applyFill="1" applyBorder="1" applyAlignment="1">
      <alignment horizontal="center"/>
    </xf>
    <xf numFmtId="0" fontId="3" fillId="5" borderId="10" xfId="0" applyFont="1" applyFill="1" applyBorder="1" applyAlignment="1">
      <alignment horizontal="right" vertical="center"/>
    </xf>
    <xf numFmtId="0" fontId="5" fillId="5" borderId="9" xfId="0" applyFont="1" applyFill="1" applyBorder="1" applyAlignment="1" applyProtection="1">
      <alignment horizontal="center" vertical="center"/>
      <protection locked="0"/>
    </xf>
    <xf numFmtId="0" fontId="5" fillId="5" borderId="14" xfId="0" applyFont="1" applyFill="1" applyBorder="1" applyAlignment="1" applyProtection="1">
      <alignment horizontal="center" vertical="center"/>
      <protection locked="0"/>
    </xf>
    <xf numFmtId="9" fontId="6" fillId="5" borderId="12" xfId="0" applyNumberFormat="1" applyFont="1" applyFill="1" applyBorder="1" applyAlignment="1" applyProtection="1">
      <alignment horizontal="center" vertical="center"/>
      <protection locked="0"/>
    </xf>
    <xf numFmtId="0" fontId="7" fillId="5" borderId="14" xfId="0" applyFont="1" applyFill="1" applyBorder="1" applyAlignment="1" applyProtection="1">
      <alignment horizontal="center" vertical="center"/>
      <protection locked="0"/>
    </xf>
    <xf numFmtId="0" fontId="3" fillId="6" borderId="9" xfId="0" applyFont="1" applyFill="1" applyBorder="1" applyAlignment="1">
      <alignment horizontal="right" vertical="center"/>
    </xf>
    <xf numFmtId="0" fontId="5" fillId="6" borderId="9" xfId="0" applyFont="1" applyFill="1" applyBorder="1" applyAlignment="1" applyProtection="1">
      <alignment horizontal="center" vertical="center"/>
      <protection locked="0"/>
    </xf>
    <xf numFmtId="0" fontId="5" fillId="6" borderId="14" xfId="0" applyFont="1" applyFill="1" applyBorder="1" applyAlignment="1" applyProtection="1">
      <alignment horizontal="center" vertical="center"/>
      <protection locked="0"/>
    </xf>
    <xf numFmtId="9" fontId="6" fillId="6" borderId="12" xfId="0" applyNumberFormat="1" applyFont="1" applyFill="1" applyBorder="1" applyAlignment="1" applyProtection="1">
      <alignment horizontal="center" vertical="center"/>
      <protection locked="0"/>
    </xf>
    <xf numFmtId="0" fontId="7" fillId="6" borderId="14" xfId="0" applyFont="1" applyFill="1" applyBorder="1" applyAlignment="1" applyProtection="1">
      <alignment horizontal="center" vertical="center"/>
      <protection locked="0"/>
    </xf>
    <xf numFmtId="0" fontId="0" fillId="0" borderId="0" xfId="0" applyProtection="1">
      <protection locked="0"/>
    </xf>
    <xf numFmtId="0" fontId="0" fillId="2" borderId="13" xfId="0" applyFill="1" applyBorder="1" applyAlignment="1" applyProtection="1">
      <alignment horizontal="center" vertical="center"/>
      <protection locked="0"/>
    </xf>
    <xf numFmtId="0" fontId="3" fillId="7" borderId="10" xfId="0" applyFont="1" applyFill="1" applyBorder="1" applyAlignment="1" applyProtection="1">
      <alignment horizontal="right" vertical="center"/>
      <protection locked="0"/>
    </xf>
    <xf numFmtId="0" fontId="5" fillId="7" borderId="9" xfId="0" applyFont="1" applyFill="1" applyBorder="1" applyAlignment="1" applyProtection="1">
      <alignment horizontal="center" vertical="center"/>
      <protection locked="0"/>
    </xf>
    <xf numFmtId="0" fontId="5" fillId="7" borderId="14" xfId="0" applyFont="1" applyFill="1" applyBorder="1" applyAlignment="1" applyProtection="1">
      <alignment horizontal="center" vertical="center"/>
      <protection locked="0"/>
    </xf>
    <xf numFmtId="9" fontId="6" fillId="7" borderId="12" xfId="0" applyNumberFormat="1" applyFont="1" applyFill="1" applyBorder="1" applyAlignment="1" applyProtection="1">
      <alignment horizontal="center" vertical="center"/>
      <protection locked="0"/>
    </xf>
    <xf numFmtId="164" fontId="5" fillId="7" borderId="10" xfId="0" applyNumberFormat="1" applyFont="1" applyFill="1" applyBorder="1" applyAlignment="1">
      <alignment horizontal="center" vertical="center"/>
    </xf>
    <xf numFmtId="1" fontId="0" fillId="0" borderId="0" xfId="0" applyNumberFormat="1"/>
    <xf numFmtId="0" fontId="7" fillId="7" borderId="14" xfId="0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horizontal="center" vertical="center" wrapText="1"/>
    </xf>
    <xf numFmtId="0" fontId="0" fillId="0" borderId="4" xfId="0" applyBorder="1" applyProtection="1">
      <protection locked="0"/>
    </xf>
    <xf numFmtId="0" fontId="3" fillId="8" borderId="10" xfId="0" applyFont="1" applyFill="1" applyBorder="1" applyAlignment="1" applyProtection="1">
      <alignment horizontal="right" vertical="center"/>
      <protection locked="0"/>
    </xf>
    <xf numFmtId="0" fontId="5" fillId="8" borderId="9" xfId="0" applyFont="1" applyFill="1" applyBorder="1" applyAlignment="1" applyProtection="1">
      <alignment horizontal="center" vertical="center"/>
      <protection locked="0"/>
    </xf>
    <xf numFmtId="0" fontId="5" fillId="8" borderId="14" xfId="0" applyFont="1" applyFill="1" applyBorder="1" applyAlignment="1" applyProtection="1">
      <alignment horizontal="center" vertical="center"/>
      <protection locked="0"/>
    </xf>
    <xf numFmtId="1" fontId="5" fillId="8" borderId="9" xfId="0" applyNumberFormat="1" applyFont="1" applyFill="1" applyBorder="1" applyAlignment="1" applyProtection="1">
      <alignment horizontal="center" vertical="center"/>
      <protection locked="0"/>
    </xf>
    <xf numFmtId="9" fontId="6" fillId="8" borderId="9" xfId="0" applyNumberFormat="1" applyFont="1" applyFill="1" applyBorder="1" applyAlignment="1" applyProtection="1">
      <alignment horizontal="center" vertical="center"/>
      <protection locked="0"/>
    </xf>
    <xf numFmtId="164" fontId="5" fillId="8" borderId="10" xfId="0" applyNumberFormat="1" applyFont="1" applyFill="1" applyBorder="1" applyAlignment="1">
      <alignment horizontal="center" vertical="center"/>
    </xf>
    <xf numFmtId="0" fontId="7" fillId="5" borderId="0" xfId="0" applyFont="1" applyFill="1" applyAlignment="1">
      <alignment vertical="center"/>
    </xf>
    <xf numFmtId="0" fontId="7" fillId="5" borderId="13" xfId="0" applyFont="1" applyFill="1" applyBorder="1" applyAlignment="1">
      <alignment vertical="center"/>
    </xf>
    <xf numFmtId="1" fontId="7" fillId="6" borderId="5" xfId="0" applyNumberFormat="1" applyFont="1" applyFill="1" applyBorder="1" applyAlignment="1">
      <alignment vertical="center"/>
    </xf>
    <xf numFmtId="1" fontId="7" fillId="6" borderId="13" xfId="0" applyNumberFormat="1" applyFont="1" applyFill="1" applyBorder="1" applyAlignment="1">
      <alignment vertical="center"/>
    </xf>
    <xf numFmtId="1" fontId="7" fillId="7" borderId="13" xfId="0" applyNumberFormat="1" applyFont="1" applyFill="1" applyBorder="1" applyAlignment="1">
      <alignment horizontal="center" vertical="center"/>
    </xf>
    <xf numFmtId="1" fontId="4" fillId="8" borderId="13" xfId="0" applyNumberFormat="1" applyFont="1" applyFill="1" applyBorder="1" applyAlignment="1" applyProtection="1">
      <alignment vertical="center"/>
      <protection locked="0"/>
    </xf>
    <xf numFmtId="0" fontId="0" fillId="2" borderId="4" xfId="0" applyFill="1" applyBorder="1" applyAlignment="1" applyProtection="1">
      <alignment horizontal="center" vertical="center"/>
      <protection locked="0"/>
    </xf>
    <xf numFmtId="0" fontId="8" fillId="2" borderId="0" xfId="0" applyFont="1" applyFill="1" applyAlignment="1" applyProtection="1">
      <alignment horizontal="center" vertical="center"/>
      <protection locked="0"/>
    </xf>
    <xf numFmtId="1" fontId="4" fillId="5" borderId="0" xfId="0" applyNumberFormat="1" applyFont="1" applyFill="1" applyAlignment="1">
      <alignment horizontal="center" vertical="center"/>
    </xf>
    <xf numFmtId="1" fontId="4" fillId="5" borderId="13" xfId="0" applyNumberFormat="1" applyFont="1" applyFill="1" applyBorder="1" applyAlignment="1">
      <alignment horizontal="center" vertical="center"/>
    </xf>
    <xf numFmtId="1" fontId="4" fillId="6" borderId="5" xfId="0" applyNumberFormat="1" applyFont="1" applyFill="1" applyBorder="1" applyAlignment="1">
      <alignment horizontal="center" vertical="center"/>
    </xf>
    <xf numFmtId="1" fontId="4" fillId="6" borderId="13" xfId="0" applyNumberFormat="1" applyFont="1" applyFill="1" applyBorder="1" applyAlignment="1">
      <alignment horizontal="center" vertical="center"/>
    </xf>
    <xf numFmtId="1" fontId="4" fillId="7" borderId="13" xfId="0" applyNumberFormat="1" applyFont="1" applyFill="1" applyBorder="1" applyAlignment="1">
      <alignment horizontal="center" vertical="center"/>
    </xf>
    <xf numFmtId="1" fontId="4" fillId="8" borderId="5" xfId="0" applyNumberFormat="1" applyFont="1" applyFill="1" applyBorder="1" applyAlignment="1">
      <alignment horizontal="center" vertical="center"/>
    </xf>
    <xf numFmtId="0" fontId="2" fillId="2" borderId="0" xfId="0" applyFont="1" applyFill="1" applyAlignment="1">
      <alignment horizontal="right" vertical="center"/>
    </xf>
    <xf numFmtId="1" fontId="7" fillId="5" borderId="0" xfId="0" applyNumberFormat="1" applyFont="1" applyFill="1" applyAlignment="1">
      <alignment horizontal="center" vertical="center"/>
    </xf>
    <xf numFmtId="1" fontId="7" fillId="5" borderId="13" xfId="0" applyNumberFormat="1" applyFont="1" applyFill="1" applyBorder="1" applyAlignment="1">
      <alignment horizontal="center" vertical="center"/>
    </xf>
    <xf numFmtId="1" fontId="7" fillId="6" borderId="5" xfId="0" applyNumberFormat="1" applyFont="1" applyFill="1" applyBorder="1" applyAlignment="1">
      <alignment horizontal="center" vertical="center"/>
    </xf>
    <xf numFmtId="1" fontId="7" fillId="6" borderId="13" xfId="0" applyNumberFormat="1" applyFont="1" applyFill="1" applyBorder="1" applyAlignment="1">
      <alignment horizontal="center" vertical="center"/>
    </xf>
    <xf numFmtId="1" fontId="7" fillId="8" borderId="5" xfId="0" applyNumberFormat="1" applyFont="1" applyFill="1" applyBorder="1" applyAlignment="1">
      <alignment horizontal="center" vertical="center"/>
    </xf>
    <xf numFmtId="164" fontId="0" fillId="2" borderId="4" xfId="0" applyNumberFormat="1" applyFill="1" applyBorder="1" applyAlignment="1">
      <alignment horizontal="center" vertical="center"/>
    </xf>
    <xf numFmtId="0" fontId="9" fillId="2" borderId="13" xfId="0" applyFont="1" applyFill="1" applyBorder="1" applyAlignment="1">
      <alignment vertical="center"/>
    </xf>
    <xf numFmtId="0" fontId="9" fillId="2" borderId="0" xfId="0" applyFont="1" applyFill="1" applyAlignment="1">
      <alignment vertical="center"/>
    </xf>
    <xf numFmtId="0" fontId="9" fillId="8" borderId="12" xfId="0" applyFont="1" applyFill="1" applyBorder="1" applyAlignment="1">
      <alignment horizontal="center" vertical="center"/>
    </xf>
    <xf numFmtId="0" fontId="9" fillId="8" borderId="15" xfId="0" applyFont="1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2" fillId="2" borderId="7" xfId="0" applyFont="1" applyFill="1" applyBorder="1" applyAlignment="1">
      <alignment vertical="center"/>
    </xf>
    <xf numFmtId="0" fontId="2" fillId="2" borderId="7" xfId="0" applyFont="1" applyFill="1" applyBorder="1" applyAlignment="1">
      <alignment horizontal="center" vertical="center"/>
    </xf>
    <xf numFmtId="0" fontId="0" fillId="2" borderId="8" xfId="0" applyFill="1" applyBorder="1" applyAlignment="1">
      <alignment vertical="center"/>
    </xf>
    <xf numFmtId="0" fontId="2" fillId="0" borderId="0" xfId="0" applyFont="1"/>
    <xf numFmtId="0" fontId="2" fillId="0" borderId="0" xfId="0" applyFont="1" applyAlignment="1">
      <alignment horizontal="center"/>
    </xf>
    <xf numFmtId="0" fontId="3" fillId="9" borderId="1" xfId="0" applyFont="1" applyFill="1" applyBorder="1" applyAlignment="1">
      <alignment horizontal="right" vertical="center"/>
    </xf>
    <xf numFmtId="0" fontId="5" fillId="9" borderId="9" xfId="0" applyFont="1" applyFill="1" applyBorder="1" applyAlignment="1" applyProtection="1">
      <alignment horizontal="center" vertical="center"/>
      <protection locked="0"/>
    </xf>
    <xf numFmtId="0" fontId="5" fillId="9" borderId="14" xfId="0" applyFont="1" applyFill="1" applyBorder="1" applyAlignment="1" applyProtection="1">
      <alignment horizontal="center" vertical="center"/>
      <protection locked="0"/>
    </xf>
    <xf numFmtId="9" fontId="6" fillId="9" borderId="12" xfId="0" applyNumberFormat="1" applyFont="1" applyFill="1" applyBorder="1" applyAlignment="1" applyProtection="1">
      <alignment horizontal="center" vertical="center"/>
      <protection locked="0"/>
    </xf>
    <xf numFmtId="0" fontId="3" fillId="9" borderId="4" xfId="0" applyFont="1" applyFill="1" applyBorder="1" applyAlignment="1">
      <alignment horizontal="right" vertical="center"/>
    </xf>
    <xf numFmtId="0" fontId="5" fillId="9" borderId="13" xfId="0" applyFont="1" applyFill="1" applyBorder="1" applyAlignment="1" applyProtection="1">
      <alignment horizontal="center" vertical="center"/>
      <protection locked="0"/>
    </xf>
    <xf numFmtId="0" fontId="7" fillId="9" borderId="0" xfId="0" applyFont="1" applyFill="1" applyAlignment="1" applyProtection="1">
      <alignment horizontal="center" vertical="center"/>
      <protection locked="0"/>
    </xf>
    <xf numFmtId="0" fontId="4" fillId="9" borderId="12" xfId="0" applyFont="1" applyFill="1" applyBorder="1" applyAlignment="1">
      <alignment vertical="top"/>
    </xf>
    <xf numFmtId="0" fontId="4" fillId="9" borderId="13" xfId="0" applyFont="1" applyFill="1" applyBorder="1" applyAlignment="1">
      <alignment vertical="top"/>
    </xf>
    <xf numFmtId="0" fontId="4" fillId="9" borderId="4" xfId="0" applyFont="1" applyFill="1" applyBorder="1" applyAlignment="1">
      <alignment horizontal="center" vertical="center"/>
    </xf>
    <xf numFmtId="0" fontId="4" fillId="9" borderId="13" xfId="0" applyFont="1" applyFill="1" applyBorder="1" applyAlignment="1">
      <alignment horizontal="center" vertical="center"/>
    </xf>
    <xf numFmtId="9" fontId="7" fillId="9" borderId="4" xfId="0" applyNumberFormat="1" applyFont="1" applyFill="1" applyBorder="1" applyAlignment="1">
      <alignment vertical="center"/>
    </xf>
    <xf numFmtId="9" fontId="7" fillId="9" borderId="13" xfId="0" applyNumberFormat="1" applyFont="1" applyFill="1" applyBorder="1" applyAlignment="1">
      <alignment vertical="center"/>
    </xf>
    <xf numFmtId="1" fontId="7" fillId="9" borderId="4" xfId="0" applyNumberFormat="1" applyFont="1" applyFill="1" applyBorder="1" applyAlignment="1">
      <alignment horizontal="center" vertical="center"/>
    </xf>
    <xf numFmtId="1" fontId="7" fillId="9" borderId="13" xfId="0" applyNumberFormat="1" applyFont="1" applyFill="1" applyBorder="1" applyAlignment="1">
      <alignment horizontal="center" vertical="center"/>
    </xf>
    <xf numFmtId="1" fontId="4" fillId="9" borderId="4" xfId="0" applyNumberFormat="1" applyFont="1" applyFill="1" applyBorder="1" applyAlignment="1">
      <alignment horizontal="center" vertical="center"/>
    </xf>
    <xf numFmtId="1" fontId="4" fillId="9" borderId="13" xfId="0" applyNumberFormat="1" applyFont="1" applyFill="1" applyBorder="1" applyAlignment="1">
      <alignment horizontal="center" vertical="center"/>
    </xf>
    <xf numFmtId="9" fontId="7" fillId="9" borderId="4" xfId="0" applyNumberFormat="1" applyFont="1" applyFill="1" applyBorder="1" applyAlignment="1">
      <alignment horizontal="center" vertical="center"/>
    </xf>
    <xf numFmtId="0" fontId="9" fillId="9" borderId="9" xfId="0" applyFont="1" applyFill="1" applyBorder="1" applyAlignment="1">
      <alignment horizontal="center" vertical="center"/>
    </xf>
    <xf numFmtId="1" fontId="4" fillId="9" borderId="6" xfId="0" applyNumberFormat="1" applyFont="1" applyFill="1" applyBorder="1" applyAlignment="1">
      <alignment horizontal="center" vertical="center"/>
    </xf>
    <xf numFmtId="1" fontId="4" fillId="9" borderId="15" xfId="0" applyNumberFormat="1" applyFont="1" applyFill="1" applyBorder="1" applyAlignment="1">
      <alignment horizontal="center" vertical="center"/>
    </xf>
    <xf numFmtId="1" fontId="4" fillId="5" borderId="7" xfId="0" applyNumberFormat="1" applyFont="1" applyFill="1" applyBorder="1" applyAlignment="1">
      <alignment horizontal="center" vertical="center"/>
    </xf>
    <xf numFmtId="1" fontId="4" fillId="5" borderId="15" xfId="0" applyNumberFormat="1" applyFont="1" applyFill="1" applyBorder="1" applyAlignment="1">
      <alignment horizontal="center" vertical="center"/>
    </xf>
    <xf numFmtId="1" fontId="4" fillId="6" borderId="8" xfId="0" applyNumberFormat="1" applyFont="1" applyFill="1" applyBorder="1" applyAlignment="1">
      <alignment horizontal="center" vertical="center"/>
    </xf>
    <xf numFmtId="1" fontId="4" fillId="6" borderId="15" xfId="0" applyNumberFormat="1" applyFont="1" applyFill="1" applyBorder="1" applyAlignment="1">
      <alignment horizontal="center" vertical="center"/>
    </xf>
    <xf numFmtId="1" fontId="4" fillId="7" borderId="15" xfId="0" applyNumberFormat="1" applyFont="1" applyFill="1" applyBorder="1" applyAlignment="1">
      <alignment horizontal="center" vertical="center"/>
    </xf>
    <xf numFmtId="1" fontId="4" fillId="8" borderId="8" xfId="0" applyNumberFormat="1" applyFont="1" applyFill="1" applyBorder="1" applyAlignment="1">
      <alignment horizontal="center" vertical="center"/>
    </xf>
    <xf numFmtId="1" fontId="5" fillId="9" borderId="10" xfId="0" applyNumberFormat="1" applyFont="1" applyFill="1" applyBorder="1" applyAlignment="1">
      <alignment horizontal="center" vertical="center"/>
    </xf>
    <xf numFmtId="1" fontId="5" fillId="9" borderId="9" xfId="0" applyNumberFormat="1" applyFont="1" applyFill="1" applyBorder="1" applyAlignment="1">
      <alignment horizontal="center" vertical="center"/>
    </xf>
    <xf numFmtId="1" fontId="5" fillId="5" borderId="14" xfId="0" applyNumberFormat="1" applyFont="1" applyFill="1" applyBorder="1" applyAlignment="1">
      <alignment horizontal="center" vertical="center"/>
    </xf>
    <xf numFmtId="1" fontId="5" fillId="5" borderId="9" xfId="0" applyNumberFormat="1" applyFont="1" applyFill="1" applyBorder="1" applyAlignment="1">
      <alignment horizontal="center" vertical="center"/>
    </xf>
    <xf numFmtId="1" fontId="5" fillId="6" borderId="9" xfId="0" applyNumberFormat="1" applyFont="1" applyFill="1" applyBorder="1" applyAlignment="1">
      <alignment horizontal="center" vertical="center"/>
    </xf>
    <xf numFmtId="1" fontId="5" fillId="7" borderId="10" xfId="0" applyNumberFormat="1" applyFont="1" applyFill="1" applyBorder="1" applyAlignment="1">
      <alignment horizontal="center" vertical="center"/>
    </xf>
    <xf numFmtId="1" fontId="5" fillId="8" borderId="9" xfId="0" applyNumberFormat="1" applyFont="1" applyFill="1" applyBorder="1" applyAlignment="1">
      <alignment horizontal="center" vertical="center"/>
    </xf>
    <xf numFmtId="0" fontId="4" fillId="9" borderId="12" xfId="0" applyFont="1" applyFill="1" applyBorder="1" applyAlignment="1">
      <alignment horizontal="center" vertical="center"/>
    </xf>
    <xf numFmtId="0" fontId="4" fillId="5" borderId="12" xfId="0" applyFont="1" applyFill="1" applyBorder="1" applyAlignment="1">
      <alignment horizontal="center" vertical="center"/>
    </xf>
    <xf numFmtId="0" fontId="4" fillId="6" borderId="9" xfId="0" applyFont="1" applyFill="1" applyBorder="1" applyAlignment="1">
      <alignment horizontal="center" vertical="center"/>
    </xf>
    <xf numFmtId="0" fontId="4" fillId="7" borderId="9" xfId="0" applyFont="1" applyFill="1" applyBorder="1" applyAlignment="1">
      <alignment horizontal="center" vertical="center"/>
    </xf>
    <xf numFmtId="0" fontId="4" fillId="8" borderId="9" xfId="0" applyFont="1" applyFill="1" applyBorder="1" applyAlignment="1">
      <alignment horizontal="center" vertical="center"/>
    </xf>
    <xf numFmtId="0" fontId="4" fillId="9" borderId="2" xfId="0" applyFont="1" applyFill="1" applyBorder="1" applyAlignment="1">
      <alignment vertical="top"/>
    </xf>
    <xf numFmtId="0" fontId="4" fillId="9" borderId="0" xfId="0" applyFont="1" applyFill="1" applyAlignment="1">
      <alignment vertical="top"/>
    </xf>
    <xf numFmtId="164" fontId="5" fillId="9" borderId="9" xfId="0" applyNumberFormat="1" applyFont="1" applyFill="1" applyBorder="1" applyAlignment="1">
      <alignment horizontal="center" vertical="center"/>
    </xf>
    <xf numFmtId="164" fontId="5" fillId="5" borderId="9" xfId="0" applyNumberFormat="1" applyFont="1" applyFill="1" applyBorder="1" applyAlignment="1">
      <alignment horizontal="center" vertical="center"/>
    </xf>
    <xf numFmtId="164" fontId="5" fillId="6" borderId="9" xfId="0" applyNumberFormat="1" applyFont="1" applyFill="1" applyBorder="1" applyAlignment="1">
      <alignment horizontal="center" vertical="center"/>
    </xf>
    <xf numFmtId="9" fontId="7" fillId="5" borderId="4" xfId="0" applyNumberFormat="1" applyFont="1" applyFill="1" applyBorder="1" applyAlignment="1">
      <alignment horizontal="center" vertical="center"/>
    </xf>
    <xf numFmtId="9" fontId="7" fillId="6" borderId="4" xfId="0" applyNumberFormat="1" applyFont="1" applyFill="1" applyBorder="1" applyAlignment="1">
      <alignment horizontal="center" vertical="center"/>
    </xf>
    <xf numFmtId="9" fontId="7" fillId="7" borderId="4" xfId="0" applyNumberFormat="1" applyFont="1" applyFill="1" applyBorder="1" applyAlignment="1">
      <alignment horizontal="center" vertical="center"/>
    </xf>
    <xf numFmtId="9" fontId="7" fillId="8" borderId="4" xfId="0" applyNumberFormat="1" applyFont="1" applyFill="1" applyBorder="1" applyAlignment="1">
      <alignment horizontal="center" vertical="center"/>
    </xf>
    <xf numFmtId="0" fontId="9" fillId="0" borderId="4" xfId="0" applyFont="1" applyBorder="1" applyAlignment="1">
      <alignment horizontal="right" vertical="center"/>
    </xf>
    <xf numFmtId="0" fontId="9" fillId="0" borderId="0" xfId="0" applyFont="1" applyAlignment="1">
      <alignment horizontal="right" vertical="center"/>
    </xf>
    <xf numFmtId="0" fontId="9" fillId="0" borderId="5" xfId="0" applyFont="1" applyBorder="1" applyAlignment="1">
      <alignment horizontal="right" vertical="center"/>
    </xf>
    <xf numFmtId="0" fontId="4" fillId="7" borderId="13" xfId="0" applyFont="1" applyFill="1" applyBorder="1" applyAlignment="1">
      <alignment horizontal="center" vertical="center"/>
    </xf>
    <xf numFmtId="1" fontId="4" fillId="8" borderId="13" xfId="0" applyNumberFormat="1" applyFont="1" applyFill="1" applyBorder="1" applyAlignment="1" applyProtection="1">
      <alignment horizontal="center" vertical="center"/>
      <protection locked="0"/>
    </xf>
    <xf numFmtId="0" fontId="8" fillId="2" borderId="10" xfId="0" applyFont="1" applyFill="1" applyBorder="1" applyAlignment="1" applyProtection="1">
      <alignment horizontal="center" vertical="center"/>
      <protection locked="0"/>
    </xf>
    <xf numFmtId="0" fontId="8" fillId="2" borderId="14" xfId="0" applyFont="1" applyFill="1" applyBorder="1" applyAlignment="1" applyProtection="1">
      <alignment horizontal="center" vertical="center"/>
      <protection locked="0"/>
    </xf>
    <xf numFmtId="0" fontId="8" fillId="2" borderId="11" xfId="0" applyFont="1" applyFill="1" applyBorder="1" applyAlignment="1" applyProtection="1">
      <alignment horizontal="center" vertical="center"/>
      <protection locked="0"/>
    </xf>
    <xf numFmtId="0" fontId="9" fillId="4" borderId="4" xfId="0" applyFont="1" applyFill="1" applyBorder="1" applyAlignment="1">
      <alignment horizontal="center" vertical="center"/>
    </xf>
    <xf numFmtId="0" fontId="9" fillId="4" borderId="0" xfId="0" applyFont="1" applyFill="1" applyAlignment="1">
      <alignment horizontal="center" vertical="center"/>
    </xf>
    <xf numFmtId="0" fontId="9" fillId="4" borderId="5" xfId="0" applyFont="1" applyFill="1" applyBorder="1" applyAlignment="1">
      <alignment horizontal="center" vertical="center"/>
    </xf>
    <xf numFmtId="0" fontId="9" fillId="4" borderId="6" xfId="0" applyFont="1" applyFill="1" applyBorder="1" applyAlignment="1">
      <alignment horizontal="center" vertical="center"/>
    </xf>
    <xf numFmtId="0" fontId="9" fillId="4" borderId="7" xfId="0" applyFont="1" applyFill="1" applyBorder="1" applyAlignment="1">
      <alignment horizontal="center" vertical="center"/>
    </xf>
    <xf numFmtId="0" fontId="9" fillId="4" borderId="8" xfId="0" applyFont="1" applyFill="1" applyBorder="1" applyAlignment="1">
      <alignment horizontal="center" vertical="center"/>
    </xf>
    <xf numFmtId="0" fontId="9" fillId="6" borderId="1" xfId="0" applyFont="1" applyFill="1" applyBorder="1" applyAlignment="1">
      <alignment horizontal="center" vertical="center"/>
    </xf>
    <xf numFmtId="0" fontId="9" fillId="6" borderId="2" xfId="0" applyFont="1" applyFill="1" applyBorder="1" applyAlignment="1">
      <alignment horizontal="center" vertical="center"/>
    </xf>
    <xf numFmtId="0" fontId="9" fillId="6" borderId="3" xfId="0" applyFont="1" applyFill="1" applyBorder="1" applyAlignment="1">
      <alignment horizontal="center" vertical="center"/>
    </xf>
    <xf numFmtId="0" fontId="9" fillId="6" borderId="6" xfId="0" applyFont="1" applyFill="1" applyBorder="1" applyAlignment="1">
      <alignment horizontal="center" vertical="center"/>
    </xf>
    <xf numFmtId="0" fontId="9" fillId="6" borderId="7" xfId="0" applyFont="1" applyFill="1" applyBorder="1" applyAlignment="1">
      <alignment horizontal="center" vertical="center"/>
    </xf>
    <xf numFmtId="0" fontId="9" fillId="6" borderId="8" xfId="0" applyFont="1" applyFill="1" applyBorder="1" applyAlignment="1">
      <alignment horizontal="center" vertical="center"/>
    </xf>
    <xf numFmtId="0" fontId="9" fillId="7" borderId="1" xfId="0" applyFont="1" applyFill="1" applyBorder="1" applyAlignment="1">
      <alignment horizontal="center" vertical="center"/>
    </xf>
    <xf numFmtId="0" fontId="9" fillId="7" borderId="2" xfId="0" applyFont="1" applyFill="1" applyBorder="1" applyAlignment="1">
      <alignment horizontal="center" vertical="center"/>
    </xf>
    <xf numFmtId="0" fontId="9" fillId="7" borderId="3" xfId="0" applyFont="1" applyFill="1" applyBorder="1" applyAlignment="1">
      <alignment horizontal="center" vertical="center"/>
    </xf>
    <xf numFmtId="0" fontId="9" fillId="7" borderId="6" xfId="0" applyFont="1" applyFill="1" applyBorder="1" applyAlignment="1">
      <alignment horizontal="center" vertical="center"/>
    </xf>
    <xf numFmtId="0" fontId="9" fillId="7" borderId="7" xfId="0" applyFont="1" applyFill="1" applyBorder="1" applyAlignment="1">
      <alignment horizontal="center" vertical="center"/>
    </xf>
    <xf numFmtId="0" fontId="9" fillId="7" borderId="8" xfId="0" applyFont="1" applyFill="1" applyBorder="1" applyAlignment="1">
      <alignment horizontal="center" vertical="center"/>
    </xf>
    <xf numFmtId="0" fontId="9" fillId="0" borderId="6" xfId="0" applyFont="1" applyBorder="1" applyAlignment="1">
      <alignment horizontal="right" vertical="center"/>
    </xf>
    <xf numFmtId="0" fontId="9" fillId="0" borderId="7" xfId="0" applyFont="1" applyBorder="1" applyAlignment="1">
      <alignment horizontal="right" vertical="center"/>
    </xf>
    <xf numFmtId="0" fontId="9" fillId="0" borderId="8" xfId="0" applyFont="1" applyBorder="1" applyAlignment="1">
      <alignment horizontal="right" vertical="center"/>
    </xf>
    <xf numFmtId="0" fontId="5" fillId="4" borderId="10" xfId="0" applyFont="1" applyFill="1" applyBorder="1" applyAlignment="1">
      <alignment horizontal="center" vertical="center"/>
    </xf>
    <xf numFmtId="0" fontId="5" fillId="4" borderId="14" xfId="0" applyFont="1" applyFill="1" applyBorder="1" applyAlignment="1">
      <alignment horizontal="center" vertical="center"/>
    </xf>
    <xf numFmtId="0" fontId="5" fillId="4" borderId="11" xfId="0" applyFont="1" applyFill="1" applyBorder="1" applyAlignment="1">
      <alignment horizontal="center" vertical="center"/>
    </xf>
    <xf numFmtId="0" fontId="9" fillId="2" borderId="0" xfId="0" applyFont="1" applyFill="1" applyAlignment="1">
      <alignment horizontal="center" vertical="center"/>
    </xf>
    <xf numFmtId="0" fontId="9" fillId="2" borderId="5" xfId="0" applyFont="1" applyFill="1" applyBorder="1" applyAlignment="1">
      <alignment horizontal="center" vertical="center"/>
    </xf>
    <xf numFmtId="164" fontId="0" fillId="2" borderId="4" xfId="0" applyNumberFormat="1" applyFill="1" applyBorder="1" applyAlignment="1">
      <alignment horizontal="center" vertical="center"/>
    </xf>
    <xf numFmtId="164" fontId="0" fillId="2" borderId="0" xfId="0" applyNumberFormat="1" applyFill="1" applyAlignment="1">
      <alignment horizontal="center" vertical="center"/>
    </xf>
    <xf numFmtId="164" fontId="0" fillId="2" borderId="5" xfId="0" applyNumberFormat="1" applyFill="1" applyBorder="1" applyAlignment="1">
      <alignment horizontal="center" vertical="center"/>
    </xf>
    <xf numFmtId="0" fontId="4" fillId="6" borderId="13" xfId="0" applyFont="1" applyFill="1" applyBorder="1" applyAlignment="1">
      <alignment horizontal="center" vertical="center"/>
    </xf>
    <xf numFmtId="1" fontId="5" fillId="6" borderId="12" xfId="0" applyNumberFormat="1" applyFont="1" applyFill="1" applyBorder="1" applyAlignment="1" applyProtection="1">
      <alignment horizontal="center" vertical="center"/>
      <protection locked="0"/>
    </xf>
    <xf numFmtId="1" fontId="5" fillId="6" borderId="13" xfId="0" applyNumberFormat="1" applyFont="1" applyFill="1" applyBorder="1" applyAlignment="1" applyProtection="1">
      <alignment horizontal="center" vertical="center"/>
      <protection locked="0"/>
    </xf>
    <xf numFmtId="1" fontId="5" fillId="6" borderId="15" xfId="0" applyNumberFormat="1" applyFont="1" applyFill="1" applyBorder="1" applyAlignment="1" applyProtection="1">
      <alignment horizontal="center" vertical="center"/>
      <protection locked="0"/>
    </xf>
    <xf numFmtId="1" fontId="5" fillId="7" borderId="12" xfId="0" applyNumberFormat="1" applyFont="1" applyFill="1" applyBorder="1" applyAlignment="1" applyProtection="1">
      <alignment horizontal="center" vertical="center"/>
      <protection locked="0"/>
    </xf>
    <xf numFmtId="1" fontId="5" fillId="7" borderId="13" xfId="0" applyNumberFormat="1" applyFont="1" applyFill="1" applyBorder="1" applyAlignment="1" applyProtection="1">
      <alignment horizontal="center" vertical="center"/>
      <protection locked="0"/>
    </xf>
    <xf numFmtId="1" fontId="5" fillId="7" borderId="15" xfId="0" applyNumberFormat="1" applyFont="1" applyFill="1" applyBorder="1" applyAlignment="1" applyProtection="1">
      <alignment horizontal="center" vertical="center"/>
      <protection locked="0"/>
    </xf>
    <xf numFmtId="0" fontId="4" fillId="9" borderId="4" xfId="0" applyFont="1" applyFill="1" applyBorder="1" applyAlignment="1">
      <alignment horizontal="center" vertical="center"/>
    </xf>
    <xf numFmtId="0" fontId="4" fillId="9" borderId="13" xfId="0" applyFont="1" applyFill="1" applyBorder="1" applyAlignment="1">
      <alignment horizontal="center" vertical="center"/>
    </xf>
    <xf numFmtId="0" fontId="4" fillId="5" borderId="0" xfId="0" applyFont="1" applyFill="1" applyAlignment="1">
      <alignment horizontal="center" vertical="center"/>
    </xf>
    <xf numFmtId="0" fontId="4" fillId="5" borderId="13" xfId="0" applyFont="1" applyFill="1" applyBorder="1" applyAlignment="1">
      <alignment horizontal="center" vertical="center"/>
    </xf>
    <xf numFmtId="0" fontId="4" fillId="6" borderId="5" xfId="0" applyFont="1" applyFill="1" applyBorder="1" applyAlignment="1">
      <alignment horizontal="center" vertical="center"/>
    </xf>
    <xf numFmtId="0" fontId="4" fillId="5" borderId="3" xfId="0" applyFont="1" applyFill="1" applyBorder="1" applyAlignment="1">
      <alignment horizontal="center" vertical="center"/>
    </xf>
    <xf numFmtId="0" fontId="4" fillId="5" borderId="5" xfId="0" applyFont="1" applyFill="1" applyBorder="1" applyAlignment="1">
      <alignment horizontal="center" vertical="center"/>
    </xf>
    <xf numFmtId="0" fontId="4" fillId="9" borderId="3" xfId="0" applyFont="1" applyFill="1" applyBorder="1" applyAlignment="1">
      <alignment horizontal="center" vertical="center"/>
    </xf>
    <xf numFmtId="0" fontId="4" fillId="9" borderId="5" xfId="0" applyFont="1" applyFill="1" applyBorder="1" applyAlignment="1">
      <alignment horizontal="center" vertical="center"/>
    </xf>
    <xf numFmtId="0" fontId="4" fillId="7" borderId="12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/>
    </xf>
    <xf numFmtId="0" fontId="1" fillId="3" borderId="6" xfId="0" applyFont="1" applyFill="1" applyBorder="1" applyAlignment="1">
      <alignment horizontal="center" vertical="center"/>
    </xf>
    <xf numFmtId="0" fontId="1" fillId="3" borderId="7" xfId="0" applyFont="1" applyFill="1" applyBorder="1" applyAlignment="1">
      <alignment horizontal="center" vertical="center"/>
    </xf>
    <xf numFmtId="0" fontId="1" fillId="3" borderId="8" xfId="0" applyFont="1" applyFill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1" fontId="5" fillId="9" borderId="12" xfId="0" applyNumberFormat="1" applyFont="1" applyFill="1" applyBorder="1" applyAlignment="1" applyProtection="1">
      <alignment horizontal="center" vertical="center"/>
      <protection locked="0"/>
    </xf>
    <xf numFmtId="1" fontId="5" fillId="9" borderId="15" xfId="0" applyNumberFormat="1" applyFont="1" applyFill="1" applyBorder="1" applyAlignment="1" applyProtection="1">
      <alignment horizontal="center" vertical="center"/>
      <protection locked="0"/>
    </xf>
    <xf numFmtId="1" fontId="5" fillId="5" borderId="12" xfId="0" applyNumberFormat="1" applyFont="1" applyFill="1" applyBorder="1" applyAlignment="1" applyProtection="1">
      <alignment horizontal="center" vertical="center"/>
      <protection locked="0"/>
    </xf>
    <xf numFmtId="1" fontId="5" fillId="5" borderId="13" xfId="0" applyNumberFormat="1" applyFont="1" applyFill="1" applyBorder="1" applyAlignment="1" applyProtection="1">
      <alignment horizontal="center" vertical="center"/>
      <protection locked="0"/>
    </xf>
    <xf numFmtId="1" fontId="5" fillId="5" borderId="15" xfId="0" applyNumberFormat="1" applyFont="1" applyFill="1" applyBorder="1" applyAlignment="1" applyProtection="1">
      <alignment horizontal="center" vertical="center"/>
      <protection locked="0"/>
    </xf>
    <xf numFmtId="0" fontId="4" fillId="6" borderId="3" xfId="0" applyFont="1" applyFill="1" applyBorder="1" applyAlignment="1">
      <alignment horizontal="center" vertical="center"/>
    </xf>
    <xf numFmtId="0" fontId="4" fillId="6" borderId="12" xfId="0" applyFont="1" applyFill="1" applyBorder="1" applyAlignment="1">
      <alignment horizontal="center" vertical="center"/>
    </xf>
    <xf numFmtId="0" fontId="4" fillId="8" borderId="12" xfId="0" applyFont="1" applyFill="1" applyBorder="1" applyAlignment="1">
      <alignment horizontal="center" vertical="center"/>
    </xf>
    <xf numFmtId="0" fontId="4" fillId="8" borderId="13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647700</xdr:colOff>
      <xdr:row>39</xdr:row>
      <xdr:rowOff>66675</xdr:rowOff>
    </xdr:from>
    <xdr:to>
      <xdr:col>7</xdr:col>
      <xdr:colOff>923925</xdr:colOff>
      <xdr:row>39</xdr:row>
      <xdr:rowOff>171450</xdr:rowOff>
    </xdr:to>
    <xdr:sp macro="" textlink="">
      <xdr:nvSpPr>
        <xdr:cNvPr id="3" name="Flèche droite 3">
          <a:extLst>
            <a:ext uri="{FF2B5EF4-FFF2-40B4-BE49-F238E27FC236}">
              <a16:creationId xmlns:a16="http://schemas.microsoft.com/office/drawing/2014/main" id="{F0A6FE8B-6921-4F88-9D82-CCBDE10981E5}"/>
            </a:ext>
          </a:extLst>
        </xdr:cNvPr>
        <xdr:cNvSpPr/>
      </xdr:nvSpPr>
      <xdr:spPr>
        <a:xfrm>
          <a:off x="6096000" y="9801225"/>
          <a:ext cx="276225" cy="104775"/>
        </a:xfrm>
        <a:prstGeom prst="rightArrow">
          <a:avLst/>
        </a:prstGeom>
        <a:solidFill>
          <a:srgbClr val="FF0000"/>
        </a:solidFill>
        <a:ln>
          <a:solidFill>
            <a:schemeClr val="accent2">
              <a:lumMod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7</xdr:col>
      <xdr:colOff>647700</xdr:colOff>
      <xdr:row>41</xdr:row>
      <xdr:rowOff>66675</xdr:rowOff>
    </xdr:from>
    <xdr:to>
      <xdr:col>7</xdr:col>
      <xdr:colOff>923925</xdr:colOff>
      <xdr:row>41</xdr:row>
      <xdr:rowOff>180975</xdr:rowOff>
    </xdr:to>
    <xdr:sp macro="" textlink="">
      <xdr:nvSpPr>
        <xdr:cNvPr id="4" name="Flèche droite 3">
          <a:extLst>
            <a:ext uri="{FF2B5EF4-FFF2-40B4-BE49-F238E27FC236}">
              <a16:creationId xmlns:a16="http://schemas.microsoft.com/office/drawing/2014/main" id="{D287DC66-E1DB-4D1B-B86C-D7EEEDEBB426}"/>
            </a:ext>
          </a:extLst>
        </xdr:cNvPr>
        <xdr:cNvSpPr/>
      </xdr:nvSpPr>
      <xdr:spPr>
        <a:xfrm>
          <a:off x="6096000" y="10039350"/>
          <a:ext cx="276225" cy="114300"/>
        </a:xfrm>
        <a:prstGeom prst="rightArrow">
          <a:avLst/>
        </a:prstGeom>
        <a:solidFill>
          <a:srgbClr val="FF0000"/>
        </a:solidFill>
        <a:ln>
          <a:solidFill>
            <a:schemeClr val="accent2">
              <a:lumMod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8</xdr:col>
      <xdr:colOff>0</xdr:colOff>
      <xdr:row>46</xdr:row>
      <xdr:rowOff>104775</xdr:rowOff>
    </xdr:from>
    <xdr:to>
      <xdr:col>21</xdr:col>
      <xdr:colOff>238125</xdr:colOff>
      <xdr:row>55</xdr:row>
      <xdr:rowOff>171450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41E4980-D830-6919-2475-1B3BFF1AF31B}"/>
            </a:ext>
          </a:extLst>
        </xdr:cNvPr>
        <xdr:cNvSpPr txBox="1"/>
      </xdr:nvSpPr>
      <xdr:spPr>
        <a:xfrm>
          <a:off x="6467475" y="11144250"/>
          <a:ext cx="6219825" cy="18097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Il</a:t>
          </a: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faut obligatoirement 1 gouvernante par colonne ?</a:t>
          </a:r>
          <a:endParaRPr lang="fr-FR">
            <a:effectLst/>
          </a:endParaRPr>
        </a:p>
        <a:p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Ou bien par couleur ?</a:t>
          </a:r>
          <a:endParaRPr lang="fr-FR">
            <a:effectLst/>
          </a:endParaRPr>
        </a:p>
        <a:p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si tu prends les verts ,avec un taux de rotation de  50 % , ==&gt;12 fdc et 4 gouvernantes. Elles ont la belle vie,</a:t>
          </a:r>
          <a:endParaRPr lang="fr-FR">
            <a:effectLst/>
          </a:endParaRPr>
        </a:p>
        <a:p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les gouvernantes !</a:t>
          </a:r>
          <a:endParaRPr lang="fr-FR">
            <a:effectLst/>
          </a:endParaRPr>
        </a:p>
        <a:p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Si tu prends  les gris a 100* de remplissage et 100 de rotationq , d'apres tes calculs ==&gt; 2x3 fdc ==&gt; 2 gouv</a:t>
          </a:r>
        </a:p>
        <a:p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les bleus a fond, &lt;50 fdc ==&gt;5 gouv , mais par colonne 8</a:t>
          </a:r>
          <a:endParaRPr lang="fr-FR">
            <a:effectLst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AB4100-1D53-432F-85B8-234ABBCD9189}">
  <dimension ref="A1:AY49"/>
  <sheetViews>
    <sheetView tabSelected="1" topLeftCell="D26" workbookViewId="0">
      <selection activeCell="I35" sqref="I35"/>
    </sheetView>
  </sheetViews>
  <sheetFormatPr baseColWidth="10" defaultRowHeight="15" x14ac:dyDescent="0.25"/>
  <cols>
    <col min="1" max="1" width="2.140625" customWidth="1"/>
    <col min="2" max="2" width="2.42578125" style="1" customWidth="1"/>
    <col min="3" max="3" width="25.85546875" customWidth="1"/>
    <col min="4" max="4" width="12.42578125" customWidth="1"/>
    <col min="5" max="5" width="17.85546875" customWidth="1"/>
    <col min="6" max="6" width="15.28515625" customWidth="1"/>
    <col min="7" max="7" width="5.7109375" customWidth="1"/>
    <col min="8" max="8" width="15.28515625" bestFit="1" customWidth="1"/>
    <col min="9" max="9" width="6.140625" customWidth="1"/>
    <col min="10" max="10" width="6.5703125" customWidth="1"/>
    <col min="11" max="30" width="7" style="2" customWidth="1"/>
    <col min="31" max="31" width="10.5703125" style="2" customWidth="1"/>
    <col min="32" max="32" width="2.28515625" customWidth="1"/>
    <col min="34" max="34" width="12.5703125" bestFit="1" customWidth="1"/>
    <col min="40" max="40" width="12.5703125" hidden="1" customWidth="1"/>
    <col min="41" max="45" width="0" hidden="1" customWidth="1"/>
  </cols>
  <sheetData>
    <row r="1" spans="2:51" ht="10.5" customHeight="1" x14ac:dyDescent="0.25"/>
    <row r="2" spans="2:51" ht="18" customHeight="1" x14ac:dyDescent="0.25">
      <c r="B2" s="3"/>
      <c r="C2" s="4"/>
      <c r="D2" s="4"/>
      <c r="E2" s="4"/>
      <c r="F2" s="4"/>
      <c r="G2" s="4"/>
      <c r="H2" s="4"/>
      <c r="I2" s="4"/>
      <c r="J2" s="4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6"/>
    </row>
    <row r="3" spans="2:51" ht="18" customHeight="1" x14ac:dyDescent="0.25">
      <c r="B3" s="7"/>
      <c r="C3" s="186" t="s">
        <v>0</v>
      </c>
      <c r="D3" s="187"/>
      <c r="E3" s="187"/>
      <c r="F3" s="187"/>
      <c r="G3" s="187"/>
      <c r="H3" s="187"/>
      <c r="I3" s="187"/>
      <c r="J3" s="187"/>
      <c r="K3" s="187"/>
      <c r="L3" s="187"/>
      <c r="M3" s="187"/>
      <c r="N3" s="187"/>
      <c r="O3" s="187"/>
      <c r="P3" s="187"/>
      <c r="Q3" s="187"/>
      <c r="R3" s="187"/>
      <c r="S3" s="187"/>
      <c r="T3" s="187"/>
      <c r="U3" s="187"/>
      <c r="V3" s="187"/>
      <c r="W3" s="187"/>
      <c r="X3" s="187"/>
      <c r="Y3" s="187"/>
      <c r="Z3" s="187"/>
      <c r="AA3" s="187"/>
      <c r="AB3" s="187"/>
      <c r="AC3" s="187"/>
      <c r="AD3" s="187"/>
      <c r="AE3" s="188"/>
      <c r="AF3" s="8"/>
    </row>
    <row r="4" spans="2:51" ht="18" customHeight="1" x14ac:dyDescent="0.25">
      <c r="B4" s="7"/>
      <c r="C4" s="189"/>
      <c r="D4" s="190"/>
      <c r="E4" s="190"/>
      <c r="F4" s="190"/>
      <c r="G4" s="190"/>
      <c r="H4" s="190"/>
      <c r="I4" s="190"/>
      <c r="J4" s="190"/>
      <c r="K4" s="190"/>
      <c r="L4" s="190"/>
      <c r="M4" s="190"/>
      <c r="N4" s="190"/>
      <c r="O4" s="190"/>
      <c r="P4" s="190"/>
      <c r="Q4" s="190"/>
      <c r="R4" s="190"/>
      <c r="S4" s="190"/>
      <c r="T4" s="190"/>
      <c r="U4" s="190"/>
      <c r="V4" s="190"/>
      <c r="W4" s="190"/>
      <c r="X4" s="190"/>
      <c r="Y4" s="190"/>
      <c r="Z4" s="190"/>
      <c r="AA4" s="190"/>
      <c r="AB4" s="190"/>
      <c r="AC4" s="190"/>
      <c r="AD4" s="190"/>
      <c r="AE4" s="191"/>
      <c r="AF4" s="8"/>
    </row>
    <row r="5" spans="2:51" ht="15.75" x14ac:dyDescent="0.25">
      <c r="B5" s="7"/>
      <c r="C5" s="9"/>
      <c r="D5" s="9"/>
      <c r="E5" s="9"/>
      <c r="F5" s="9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9"/>
      <c r="AF5" s="8"/>
    </row>
    <row r="6" spans="2:51" ht="18.75" x14ac:dyDescent="0.25">
      <c r="B6" s="7"/>
      <c r="C6" s="10" t="s">
        <v>1</v>
      </c>
      <c r="D6" s="10" t="s">
        <v>2</v>
      </c>
      <c r="E6" s="11" t="s">
        <v>46</v>
      </c>
      <c r="F6" s="192" t="s">
        <v>3</v>
      </c>
      <c r="G6" s="193"/>
      <c r="H6" s="12" t="s">
        <v>4</v>
      </c>
      <c r="I6" s="118" t="s">
        <v>47</v>
      </c>
      <c r="J6" s="118" t="s">
        <v>48</v>
      </c>
      <c r="K6" s="119" t="s">
        <v>49</v>
      </c>
      <c r="L6" s="119" t="s">
        <v>50</v>
      </c>
      <c r="M6" s="119" t="s">
        <v>51</v>
      </c>
      <c r="N6" s="119" t="s">
        <v>52</v>
      </c>
      <c r="O6" s="120" t="s">
        <v>6</v>
      </c>
      <c r="P6" s="120" t="s">
        <v>7</v>
      </c>
      <c r="Q6" s="120" t="s">
        <v>8</v>
      </c>
      <c r="R6" s="120" t="s">
        <v>9</v>
      </c>
      <c r="S6" s="120" t="s">
        <v>10</v>
      </c>
      <c r="T6" s="120" t="s">
        <v>11</v>
      </c>
      <c r="U6" s="120" t="s">
        <v>12</v>
      </c>
      <c r="V6" s="120" t="s">
        <v>13</v>
      </c>
      <c r="W6" s="121" t="s">
        <v>14</v>
      </c>
      <c r="X6" s="121" t="s">
        <v>15</v>
      </c>
      <c r="Y6" s="121" t="s">
        <v>16</v>
      </c>
      <c r="Z6" s="121" t="s">
        <v>17</v>
      </c>
      <c r="AA6" s="121" t="s">
        <v>18</v>
      </c>
      <c r="AB6" s="121" t="s">
        <v>19</v>
      </c>
      <c r="AC6" s="121" t="s">
        <v>20</v>
      </c>
      <c r="AD6" s="121" t="s">
        <v>21</v>
      </c>
      <c r="AE6" s="122" t="s">
        <v>22</v>
      </c>
      <c r="AF6" s="8"/>
    </row>
    <row r="7" spans="2:51" ht="21" x14ac:dyDescent="0.25">
      <c r="B7" s="13"/>
      <c r="C7" s="84" t="s">
        <v>23</v>
      </c>
      <c r="D7" s="85">
        <v>1</v>
      </c>
      <c r="E7" s="86">
        <v>100</v>
      </c>
      <c r="F7" s="194">
        <v>70</v>
      </c>
      <c r="G7" s="87" t="s">
        <v>24</v>
      </c>
      <c r="H7" s="125"/>
      <c r="I7" s="123"/>
      <c r="J7" s="91"/>
      <c r="K7" s="14"/>
      <c r="L7" s="15"/>
      <c r="M7" s="14"/>
      <c r="N7" s="15"/>
      <c r="O7" s="16"/>
      <c r="P7" s="17"/>
      <c r="Q7" s="17"/>
      <c r="R7" s="17"/>
      <c r="S7" s="17"/>
      <c r="T7" s="17"/>
      <c r="U7" s="17"/>
      <c r="V7" s="17"/>
      <c r="W7" s="18"/>
      <c r="X7" s="18"/>
      <c r="Y7" s="18"/>
      <c r="Z7" s="18"/>
      <c r="AA7" s="18"/>
      <c r="AB7" s="18"/>
      <c r="AC7" s="18"/>
      <c r="AD7" s="18"/>
      <c r="AE7" s="19"/>
      <c r="AF7" s="8"/>
    </row>
    <row r="8" spans="2:51" ht="21" x14ac:dyDescent="0.3">
      <c r="B8" s="13"/>
      <c r="C8" s="88" t="s">
        <v>23</v>
      </c>
      <c r="D8" s="89"/>
      <c r="E8" s="90"/>
      <c r="F8" s="195"/>
      <c r="G8" s="87" t="s">
        <v>24</v>
      </c>
      <c r="H8" s="125"/>
      <c r="I8" s="124"/>
      <c r="J8" s="92"/>
      <c r="K8" s="20"/>
      <c r="L8" s="21"/>
      <c r="M8" s="20"/>
      <c r="N8" s="21"/>
      <c r="O8" s="22"/>
      <c r="P8" s="23"/>
      <c r="Q8" s="23"/>
      <c r="R8" s="23"/>
      <c r="S8" s="23"/>
      <c r="T8" s="23"/>
      <c r="U8" s="23"/>
      <c r="V8" s="23"/>
      <c r="W8" s="24"/>
      <c r="X8" s="24"/>
      <c r="Y8" s="24"/>
      <c r="Z8" s="24"/>
      <c r="AA8" s="24"/>
      <c r="AB8" s="24"/>
      <c r="AC8" s="24"/>
      <c r="AD8" s="24"/>
      <c r="AE8" s="25"/>
      <c r="AF8" s="8"/>
    </row>
    <row r="9" spans="2:51" ht="21" x14ac:dyDescent="0.25">
      <c r="B9" s="13"/>
      <c r="C9" s="26" t="s">
        <v>25</v>
      </c>
      <c r="D9" s="27"/>
      <c r="E9" s="28">
        <v>110</v>
      </c>
      <c r="F9" s="196">
        <v>70</v>
      </c>
      <c r="G9" s="29" t="s">
        <v>24</v>
      </c>
      <c r="H9" s="126"/>
      <c r="I9" s="183" t="s">
        <v>5</v>
      </c>
      <c r="J9" s="183" t="s">
        <v>5</v>
      </c>
      <c r="K9" s="181" t="s">
        <v>33</v>
      </c>
      <c r="L9" s="181" t="s">
        <v>33</v>
      </c>
      <c r="M9" s="181" t="s">
        <v>33</v>
      </c>
      <c r="N9" s="181" t="s">
        <v>33</v>
      </c>
      <c r="O9" s="199" t="s">
        <v>26</v>
      </c>
      <c r="P9" s="200" t="s">
        <v>26</v>
      </c>
      <c r="Q9" s="200" t="s">
        <v>26</v>
      </c>
      <c r="R9" s="200" t="s">
        <v>26</v>
      </c>
      <c r="S9" s="200" t="s">
        <v>26</v>
      </c>
      <c r="T9" s="200" t="s">
        <v>26</v>
      </c>
      <c r="U9" s="200" t="s">
        <v>26</v>
      </c>
      <c r="V9" s="200" t="s">
        <v>26</v>
      </c>
      <c r="W9" s="185" t="s">
        <v>27</v>
      </c>
      <c r="X9" s="185" t="s">
        <v>27</v>
      </c>
      <c r="Y9" s="185" t="s">
        <v>27</v>
      </c>
      <c r="Z9" s="185" t="s">
        <v>27</v>
      </c>
      <c r="AA9" s="185" t="s">
        <v>27</v>
      </c>
      <c r="AB9" s="185" t="s">
        <v>27</v>
      </c>
      <c r="AC9" s="185" t="s">
        <v>27</v>
      </c>
      <c r="AD9" s="185" t="s">
        <v>27</v>
      </c>
      <c r="AE9" s="201" t="s">
        <v>28</v>
      </c>
      <c r="AF9" s="8"/>
    </row>
    <row r="10" spans="2:51" ht="21" x14ac:dyDescent="0.25">
      <c r="B10" s="13"/>
      <c r="C10" s="26" t="s">
        <v>25</v>
      </c>
      <c r="D10" s="27"/>
      <c r="E10" s="30"/>
      <c r="F10" s="197"/>
      <c r="G10" s="29" t="s">
        <v>24</v>
      </c>
      <c r="H10" s="126"/>
      <c r="I10" s="184"/>
      <c r="J10" s="184"/>
      <c r="K10" s="182"/>
      <c r="L10" s="182"/>
      <c r="M10" s="182"/>
      <c r="N10" s="182"/>
      <c r="O10" s="180"/>
      <c r="P10" s="169"/>
      <c r="Q10" s="169"/>
      <c r="R10" s="169"/>
      <c r="S10" s="169"/>
      <c r="T10" s="169"/>
      <c r="U10" s="169"/>
      <c r="V10" s="169"/>
      <c r="W10" s="135"/>
      <c r="X10" s="135"/>
      <c r="Y10" s="135"/>
      <c r="Z10" s="135"/>
      <c r="AA10" s="135"/>
      <c r="AB10" s="135"/>
      <c r="AC10" s="135"/>
      <c r="AD10" s="135"/>
      <c r="AE10" s="202"/>
      <c r="AF10" s="8"/>
    </row>
    <row r="11" spans="2:51" ht="21" x14ac:dyDescent="0.25">
      <c r="B11" s="13"/>
      <c r="C11" s="26" t="s">
        <v>25</v>
      </c>
      <c r="D11" s="27"/>
      <c r="E11" s="30"/>
      <c r="F11" s="197"/>
      <c r="G11" s="29" t="s">
        <v>24</v>
      </c>
      <c r="H11" s="126"/>
      <c r="I11" s="184"/>
      <c r="J11" s="184"/>
      <c r="K11" s="182"/>
      <c r="L11" s="182"/>
      <c r="M11" s="182"/>
      <c r="N11" s="182"/>
      <c r="O11" s="180"/>
      <c r="P11" s="169"/>
      <c r="Q11" s="169"/>
      <c r="R11" s="169"/>
      <c r="S11" s="169"/>
      <c r="T11" s="169"/>
      <c r="U11" s="169"/>
      <c r="V11" s="169"/>
      <c r="W11" s="135"/>
      <c r="X11" s="135"/>
      <c r="Y11" s="135"/>
      <c r="Z11" s="135"/>
      <c r="AA11" s="135"/>
      <c r="AB11" s="135"/>
      <c r="AC11" s="135"/>
      <c r="AD11" s="135"/>
      <c r="AE11" s="202"/>
      <c r="AF11" s="8"/>
    </row>
    <row r="12" spans="2:51" ht="21" x14ac:dyDescent="0.25">
      <c r="B12" s="13"/>
      <c r="C12" s="26" t="s">
        <v>25</v>
      </c>
      <c r="D12" s="27"/>
      <c r="E12" s="30"/>
      <c r="F12" s="198"/>
      <c r="G12" s="29" t="s">
        <v>24</v>
      </c>
      <c r="H12" s="126"/>
      <c r="I12" s="184"/>
      <c r="J12" s="184"/>
      <c r="K12" s="182"/>
      <c r="L12" s="182"/>
      <c r="M12" s="182"/>
      <c r="N12" s="182"/>
      <c r="O12" s="180"/>
      <c r="P12" s="169"/>
      <c r="Q12" s="169"/>
      <c r="R12" s="169"/>
      <c r="S12" s="169"/>
      <c r="T12" s="169"/>
      <c r="U12" s="169"/>
      <c r="V12" s="169"/>
      <c r="W12" s="135"/>
      <c r="X12" s="135"/>
      <c r="Y12" s="135"/>
      <c r="Z12" s="135"/>
      <c r="AA12" s="135"/>
      <c r="AB12" s="135"/>
      <c r="AC12" s="135"/>
      <c r="AD12" s="135"/>
      <c r="AE12" s="202"/>
      <c r="AF12" s="8"/>
    </row>
    <row r="13" spans="2:51" ht="21" x14ac:dyDescent="0.25">
      <c r="B13" s="13"/>
      <c r="C13" s="31" t="s">
        <v>29</v>
      </c>
      <c r="D13" s="32">
        <v>1</v>
      </c>
      <c r="E13" s="33">
        <v>140</v>
      </c>
      <c r="F13" s="170">
        <v>70</v>
      </c>
      <c r="G13" s="34" t="s">
        <v>24</v>
      </c>
      <c r="H13" s="127"/>
      <c r="I13" s="184"/>
      <c r="J13" s="184"/>
      <c r="K13" s="182"/>
      <c r="L13" s="182"/>
      <c r="M13" s="182"/>
      <c r="N13" s="182"/>
      <c r="O13" s="180"/>
      <c r="P13" s="169"/>
      <c r="Q13" s="169"/>
      <c r="R13" s="169"/>
      <c r="S13" s="169"/>
      <c r="T13" s="169"/>
      <c r="U13" s="169"/>
      <c r="V13" s="169"/>
      <c r="W13" s="135"/>
      <c r="X13" s="135"/>
      <c r="Y13" s="135"/>
      <c r="Z13" s="135"/>
      <c r="AA13" s="135"/>
      <c r="AB13" s="135"/>
      <c r="AC13" s="135"/>
      <c r="AD13" s="135"/>
      <c r="AE13" s="202"/>
      <c r="AF13" s="8"/>
      <c r="AY13" s="2"/>
    </row>
    <row r="14" spans="2:51" ht="21" x14ac:dyDescent="0.25">
      <c r="B14" s="13"/>
      <c r="C14" s="31" t="s">
        <v>29</v>
      </c>
      <c r="D14" s="32"/>
      <c r="E14" s="35"/>
      <c r="F14" s="171"/>
      <c r="G14" s="34" t="s">
        <v>24</v>
      </c>
      <c r="H14" s="127"/>
      <c r="I14" s="184"/>
      <c r="J14" s="184"/>
      <c r="K14" s="182"/>
      <c r="L14" s="182"/>
      <c r="M14" s="182"/>
      <c r="N14" s="182"/>
      <c r="O14" s="180"/>
      <c r="P14" s="169"/>
      <c r="Q14" s="169"/>
      <c r="R14" s="169"/>
      <c r="S14" s="169"/>
      <c r="T14" s="169"/>
      <c r="U14" s="169"/>
      <c r="V14" s="169"/>
      <c r="W14" s="135"/>
      <c r="X14" s="135"/>
      <c r="Y14" s="135"/>
      <c r="Z14" s="135"/>
      <c r="AA14" s="135"/>
      <c r="AB14" s="135"/>
      <c r="AC14" s="135"/>
      <c r="AD14" s="135"/>
      <c r="AE14" s="202"/>
      <c r="AF14" s="8"/>
      <c r="AY14" s="2"/>
    </row>
    <row r="15" spans="2:51" ht="21" x14ac:dyDescent="0.25">
      <c r="B15" s="13"/>
      <c r="C15" s="31" t="s">
        <v>29</v>
      </c>
      <c r="D15" s="32"/>
      <c r="E15" s="35"/>
      <c r="F15" s="171"/>
      <c r="G15" s="34" t="s">
        <v>24</v>
      </c>
      <c r="H15" s="127"/>
      <c r="I15" s="184"/>
      <c r="J15" s="184"/>
      <c r="K15" s="182"/>
      <c r="L15" s="182"/>
      <c r="M15" s="182"/>
      <c r="N15" s="182"/>
      <c r="O15" s="180"/>
      <c r="P15" s="169"/>
      <c r="Q15" s="169"/>
      <c r="R15" s="169"/>
      <c r="S15" s="169"/>
      <c r="T15" s="169"/>
      <c r="U15" s="169"/>
      <c r="V15" s="169"/>
      <c r="W15" s="135"/>
      <c r="X15" s="135"/>
      <c r="Y15" s="135"/>
      <c r="Z15" s="135"/>
      <c r="AA15" s="135"/>
      <c r="AB15" s="135"/>
      <c r="AC15" s="135"/>
      <c r="AD15" s="135"/>
      <c r="AE15" s="202"/>
      <c r="AF15" s="8"/>
      <c r="AY15" s="2"/>
    </row>
    <row r="16" spans="2:51" ht="21" x14ac:dyDescent="0.25">
      <c r="B16" s="13"/>
      <c r="C16" s="31" t="s">
        <v>29</v>
      </c>
      <c r="D16" s="32"/>
      <c r="E16" s="35"/>
      <c r="F16" s="171"/>
      <c r="G16" s="34" t="s">
        <v>24</v>
      </c>
      <c r="H16" s="127"/>
      <c r="I16" s="184"/>
      <c r="J16" s="184"/>
      <c r="K16" s="182"/>
      <c r="L16" s="182"/>
      <c r="M16" s="182"/>
      <c r="N16" s="182"/>
      <c r="O16" s="180"/>
      <c r="P16" s="169"/>
      <c r="Q16" s="169"/>
      <c r="R16" s="169"/>
      <c r="S16" s="169"/>
      <c r="T16" s="169"/>
      <c r="U16" s="169"/>
      <c r="V16" s="169"/>
      <c r="W16" s="135"/>
      <c r="X16" s="135"/>
      <c r="Y16" s="135"/>
      <c r="Z16" s="135"/>
      <c r="AA16" s="135"/>
      <c r="AB16" s="135"/>
      <c r="AC16" s="135"/>
      <c r="AD16" s="135"/>
      <c r="AE16" s="202"/>
      <c r="AF16" s="8"/>
      <c r="AY16" s="2"/>
    </row>
    <row r="17" spans="1:51" ht="21" x14ac:dyDescent="0.25">
      <c r="B17" s="13"/>
      <c r="C17" s="31" t="s">
        <v>29</v>
      </c>
      <c r="D17" s="32"/>
      <c r="E17" s="35"/>
      <c r="F17" s="171"/>
      <c r="G17" s="34" t="s">
        <v>24</v>
      </c>
      <c r="H17" s="127"/>
      <c r="I17" s="184"/>
      <c r="J17" s="184"/>
      <c r="K17" s="182"/>
      <c r="L17" s="182"/>
      <c r="M17" s="182"/>
      <c r="N17" s="182"/>
      <c r="O17" s="180"/>
      <c r="P17" s="169"/>
      <c r="Q17" s="169"/>
      <c r="R17" s="169"/>
      <c r="S17" s="169"/>
      <c r="T17" s="169"/>
      <c r="U17" s="169"/>
      <c r="V17" s="169"/>
      <c r="W17" s="135"/>
      <c r="X17" s="135"/>
      <c r="Y17" s="135"/>
      <c r="Z17" s="135"/>
      <c r="AA17" s="135"/>
      <c r="AB17" s="135"/>
      <c r="AC17" s="135"/>
      <c r="AD17" s="135"/>
      <c r="AE17" s="202"/>
      <c r="AF17" s="8"/>
      <c r="AY17" s="2"/>
    </row>
    <row r="18" spans="1:51" ht="21" x14ac:dyDescent="0.25">
      <c r="B18" s="13"/>
      <c r="C18" s="31" t="s">
        <v>29</v>
      </c>
      <c r="D18" s="32"/>
      <c r="E18" s="35"/>
      <c r="F18" s="171"/>
      <c r="G18" s="34" t="s">
        <v>24</v>
      </c>
      <c r="H18" s="127"/>
      <c r="I18" s="184"/>
      <c r="J18" s="184"/>
      <c r="K18" s="182"/>
      <c r="L18" s="182"/>
      <c r="M18" s="182"/>
      <c r="N18" s="182"/>
      <c r="O18" s="180"/>
      <c r="P18" s="169"/>
      <c r="Q18" s="169"/>
      <c r="R18" s="169"/>
      <c r="S18" s="169"/>
      <c r="T18" s="169"/>
      <c r="U18" s="169"/>
      <c r="V18" s="169"/>
      <c r="W18" s="135"/>
      <c r="X18" s="135"/>
      <c r="Y18" s="135"/>
      <c r="Z18" s="135"/>
      <c r="AA18" s="135"/>
      <c r="AB18" s="135"/>
      <c r="AC18" s="135"/>
      <c r="AD18" s="135"/>
      <c r="AE18" s="202"/>
      <c r="AF18" s="8"/>
      <c r="AY18" s="2"/>
    </row>
    <row r="19" spans="1:51" ht="21" x14ac:dyDescent="0.25">
      <c r="B19" s="13"/>
      <c r="C19" s="31" t="s">
        <v>29</v>
      </c>
      <c r="D19" s="32"/>
      <c r="E19" s="35"/>
      <c r="F19" s="171"/>
      <c r="G19" s="34" t="s">
        <v>24</v>
      </c>
      <c r="H19" s="127"/>
      <c r="I19" s="184"/>
      <c r="J19" s="184"/>
      <c r="K19" s="182"/>
      <c r="L19" s="182"/>
      <c r="M19" s="182"/>
      <c r="N19" s="182"/>
      <c r="O19" s="180"/>
      <c r="P19" s="169"/>
      <c r="Q19" s="169"/>
      <c r="R19" s="169"/>
      <c r="S19" s="169"/>
      <c r="T19" s="169"/>
      <c r="U19" s="169"/>
      <c r="V19" s="169"/>
      <c r="W19" s="135"/>
      <c r="X19" s="135"/>
      <c r="Y19" s="135"/>
      <c r="Z19" s="135"/>
      <c r="AA19" s="135"/>
      <c r="AB19" s="135"/>
      <c r="AC19" s="135"/>
      <c r="AD19" s="135"/>
      <c r="AE19" s="202"/>
      <c r="AF19" s="8"/>
      <c r="AY19" s="2"/>
    </row>
    <row r="20" spans="1:51" ht="21" x14ac:dyDescent="0.25">
      <c r="B20" s="13"/>
      <c r="C20" s="31" t="s">
        <v>29</v>
      </c>
      <c r="D20" s="32"/>
      <c r="E20" s="35"/>
      <c r="F20" s="172"/>
      <c r="G20" s="34" t="s">
        <v>24</v>
      </c>
      <c r="H20" s="127"/>
      <c r="I20" s="184"/>
      <c r="J20" s="184"/>
      <c r="K20" s="182"/>
      <c r="L20" s="182"/>
      <c r="M20" s="182"/>
      <c r="N20" s="182"/>
      <c r="O20" s="180"/>
      <c r="P20" s="169"/>
      <c r="Q20" s="169"/>
      <c r="R20" s="169"/>
      <c r="S20" s="169"/>
      <c r="T20" s="169"/>
      <c r="U20" s="169"/>
      <c r="V20" s="169"/>
      <c r="W20" s="135"/>
      <c r="X20" s="135"/>
      <c r="Y20" s="135"/>
      <c r="Z20" s="135"/>
      <c r="AA20" s="135"/>
      <c r="AB20" s="135"/>
      <c r="AC20" s="135"/>
      <c r="AD20" s="135"/>
      <c r="AE20" s="202"/>
      <c r="AF20" s="8"/>
      <c r="AY20" s="2"/>
    </row>
    <row r="21" spans="1:51" ht="21" x14ac:dyDescent="0.25">
      <c r="A21" s="36"/>
      <c r="B21" s="37"/>
      <c r="C21" s="38" t="s">
        <v>30</v>
      </c>
      <c r="D21" s="39">
        <v>1</v>
      </c>
      <c r="E21" s="40">
        <v>130</v>
      </c>
      <c r="F21" s="173">
        <v>70</v>
      </c>
      <c r="G21" s="41" t="s">
        <v>24</v>
      </c>
      <c r="H21" s="42"/>
      <c r="I21" s="176">
        <f>ROUNDUP(E7*F7/100,0)</f>
        <v>70</v>
      </c>
      <c r="J21" s="177">
        <f>ROUNDUP(E8*F7/100,0)</f>
        <v>0</v>
      </c>
      <c r="K21" s="178">
        <f>ROUNDUP(E9*F9/100,0)</f>
        <v>77</v>
      </c>
      <c r="L21" s="179">
        <f>ROUNDUP(E10*F9/100,0)</f>
        <v>0</v>
      </c>
      <c r="M21" s="178">
        <f>ROUNDUP(E11*F9/100,0)</f>
        <v>0</v>
      </c>
      <c r="N21" s="179">
        <f>ROUNDUP(E12*F9/100,0)</f>
        <v>0</v>
      </c>
      <c r="O21" s="180">
        <f>ROUNDUP(E13*F13/100,0)</f>
        <v>98</v>
      </c>
      <c r="P21" s="169">
        <f>ROUNDUP(E14*F13/100,0)</f>
        <v>0</v>
      </c>
      <c r="Q21" s="169">
        <f>ROUNDUP(E15*F13/100,0)</f>
        <v>0</v>
      </c>
      <c r="R21" s="169">
        <f>ROUNDUP(E16*F13/100,0)</f>
        <v>0</v>
      </c>
      <c r="S21" s="169">
        <f>ROUNDUP(E17*F13/100,0)</f>
        <v>0</v>
      </c>
      <c r="T21" s="169">
        <f>ROUNDUP(E18*F13/100,0)</f>
        <v>0</v>
      </c>
      <c r="U21" s="169">
        <f>ROUNDUP(E19*F13/100,0)</f>
        <v>0</v>
      </c>
      <c r="V21" s="169">
        <f>ROUNDUP(E20*F13/100,0)</f>
        <v>0</v>
      </c>
      <c r="W21" s="135">
        <f>ROUNDUP(E21*F21/100,0)</f>
        <v>91</v>
      </c>
      <c r="X21" s="135">
        <f>ROUNDUP(E22*F21/100,0)</f>
        <v>0</v>
      </c>
      <c r="Y21" s="135">
        <f>ROUNDUP(E23*F21/100,0)</f>
        <v>0</v>
      </c>
      <c r="Z21" s="135">
        <f>ROUNDUP(E24*F21/100,0)</f>
        <v>0</v>
      </c>
      <c r="AA21" s="135">
        <f>ROUNDUP(E25*F21/100,0)</f>
        <v>0</v>
      </c>
      <c r="AB21" s="135">
        <f>ROUNDUP(E26*F21/100,0)</f>
        <v>0</v>
      </c>
      <c r="AC21" s="135">
        <f>ROUNDUP(E27*F21/100,0)</f>
        <v>0</v>
      </c>
      <c r="AD21" s="135">
        <f>ROUNDUP(E28*F21/100,0)</f>
        <v>0</v>
      </c>
      <c r="AE21" s="136">
        <f>E29*F29/100</f>
        <v>91.7</v>
      </c>
      <c r="AF21" s="8"/>
      <c r="AI21" s="43"/>
    </row>
    <row r="22" spans="1:51" ht="21" x14ac:dyDescent="0.25">
      <c r="A22" s="36"/>
      <c r="B22" s="37"/>
      <c r="C22" s="38" t="s">
        <v>30</v>
      </c>
      <c r="D22" s="39"/>
      <c r="E22" s="44"/>
      <c r="F22" s="174"/>
      <c r="G22" s="41" t="s">
        <v>24</v>
      </c>
      <c r="H22" s="42"/>
      <c r="I22" s="176"/>
      <c r="J22" s="177"/>
      <c r="K22" s="178"/>
      <c r="L22" s="179"/>
      <c r="M22" s="178"/>
      <c r="N22" s="179"/>
      <c r="O22" s="180"/>
      <c r="P22" s="169"/>
      <c r="Q22" s="169"/>
      <c r="R22" s="169"/>
      <c r="S22" s="169"/>
      <c r="T22" s="169"/>
      <c r="U22" s="169"/>
      <c r="V22" s="169"/>
      <c r="W22" s="135"/>
      <c r="X22" s="135"/>
      <c r="Y22" s="135"/>
      <c r="Z22" s="135"/>
      <c r="AA22" s="135"/>
      <c r="AB22" s="135"/>
      <c r="AC22" s="135"/>
      <c r="AD22" s="135"/>
      <c r="AE22" s="136"/>
      <c r="AF22" s="8"/>
      <c r="AI22" s="43"/>
      <c r="AN22" s="1" t="s">
        <v>31</v>
      </c>
      <c r="AO22" s="45" t="s">
        <v>32</v>
      </c>
      <c r="AP22" s="45">
        <v>20</v>
      </c>
      <c r="AQ22" s="45">
        <v>20</v>
      </c>
    </row>
    <row r="23" spans="1:51" ht="21" x14ac:dyDescent="0.25">
      <c r="A23" s="36"/>
      <c r="B23" s="37"/>
      <c r="C23" s="38" t="s">
        <v>30</v>
      </c>
      <c r="D23" s="39"/>
      <c r="E23" s="44"/>
      <c r="F23" s="174"/>
      <c r="G23" s="41" t="s">
        <v>24</v>
      </c>
      <c r="H23" s="42"/>
      <c r="I23" s="176"/>
      <c r="J23" s="177"/>
      <c r="K23" s="178"/>
      <c r="L23" s="179"/>
      <c r="M23" s="178"/>
      <c r="N23" s="179"/>
      <c r="O23" s="180"/>
      <c r="P23" s="169"/>
      <c r="Q23" s="169"/>
      <c r="R23" s="169"/>
      <c r="S23" s="169"/>
      <c r="T23" s="169"/>
      <c r="U23" s="169"/>
      <c r="V23" s="169"/>
      <c r="W23" s="135"/>
      <c r="X23" s="135"/>
      <c r="Y23" s="135"/>
      <c r="Z23" s="135"/>
      <c r="AA23" s="135"/>
      <c r="AB23" s="135"/>
      <c r="AC23" s="135"/>
      <c r="AD23" s="135"/>
      <c r="AE23" s="136"/>
      <c r="AF23" s="8"/>
      <c r="AI23" s="43"/>
      <c r="AN23" s="1" t="s">
        <v>31</v>
      </c>
      <c r="AO23" s="45" t="s">
        <v>33</v>
      </c>
      <c r="AP23" s="45">
        <v>20</v>
      </c>
      <c r="AQ23" s="45">
        <v>20</v>
      </c>
    </row>
    <row r="24" spans="1:51" ht="21" x14ac:dyDescent="0.25">
      <c r="A24" s="36"/>
      <c r="B24" s="37"/>
      <c r="C24" s="38" t="s">
        <v>30</v>
      </c>
      <c r="D24" s="39"/>
      <c r="E24" s="44"/>
      <c r="F24" s="174"/>
      <c r="G24" s="41" t="s">
        <v>24</v>
      </c>
      <c r="H24" s="42"/>
      <c r="I24" s="176"/>
      <c r="J24" s="177"/>
      <c r="K24" s="178"/>
      <c r="L24" s="179"/>
      <c r="M24" s="178"/>
      <c r="N24" s="179"/>
      <c r="O24" s="180"/>
      <c r="P24" s="169"/>
      <c r="Q24" s="169"/>
      <c r="R24" s="169"/>
      <c r="S24" s="169"/>
      <c r="T24" s="169"/>
      <c r="U24" s="169"/>
      <c r="V24" s="169"/>
      <c r="W24" s="135"/>
      <c r="X24" s="135"/>
      <c r="Y24" s="135"/>
      <c r="Z24" s="135"/>
      <c r="AA24" s="135"/>
      <c r="AB24" s="135"/>
      <c r="AC24" s="135"/>
      <c r="AD24" s="135"/>
      <c r="AE24" s="136"/>
      <c r="AF24" s="8"/>
      <c r="AI24" s="43"/>
      <c r="AN24" s="1" t="s">
        <v>31</v>
      </c>
      <c r="AO24" s="45" t="s">
        <v>33</v>
      </c>
      <c r="AP24" s="45">
        <v>20</v>
      </c>
      <c r="AQ24" s="45">
        <v>20</v>
      </c>
    </row>
    <row r="25" spans="1:51" ht="21" x14ac:dyDescent="0.25">
      <c r="A25" s="36"/>
      <c r="B25" s="37"/>
      <c r="C25" s="38" t="s">
        <v>30</v>
      </c>
      <c r="D25" s="39"/>
      <c r="E25" s="44"/>
      <c r="F25" s="174"/>
      <c r="G25" s="41" t="s">
        <v>24</v>
      </c>
      <c r="H25" s="42"/>
      <c r="I25" s="176"/>
      <c r="J25" s="177"/>
      <c r="K25" s="178"/>
      <c r="L25" s="179"/>
      <c r="M25" s="178"/>
      <c r="N25" s="179"/>
      <c r="O25" s="180"/>
      <c r="P25" s="169"/>
      <c r="Q25" s="169"/>
      <c r="R25" s="169"/>
      <c r="S25" s="169"/>
      <c r="T25" s="169"/>
      <c r="U25" s="169"/>
      <c r="V25" s="169"/>
      <c r="W25" s="135"/>
      <c r="X25" s="135"/>
      <c r="Y25" s="135"/>
      <c r="Z25" s="135"/>
      <c r="AA25" s="135"/>
      <c r="AB25" s="135"/>
      <c r="AC25" s="135"/>
      <c r="AD25" s="135"/>
      <c r="AE25" s="136"/>
      <c r="AF25" s="8"/>
      <c r="AI25" s="43"/>
      <c r="AN25" s="1" t="s">
        <v>31</v>
      </c>
      <c r="AO25" s="45" t="s">
        <v>26</v>
      </c>
      <c r="AP25" s="45">
        <v>10</v>
      </c>
      <c r="AQ25" s="45">
        <v>15</v>
      </c>
    </row>
    <row r="26" spans="1:51" ht="21" x14ac:dyDescent="0.25">
      <c r="A26" s="36"/>
      <c r="B26" s="37"/>
      <c r="C26" s="38" t="s">
        <v>30</v>
      </c>
      <c r="D26" s="39"/>
      <c r="E26" s="44"/>
      <c r="F26" s="174"/>
      <c r="G26" s="41" t="s">
        <v>24</v>
      </c>
      <c r="H26" s="42"/>
      <c r="I26" s="176"/>
      <c r="J26" s="177"/>
      <c r="K26" s="178"/>
      <c r="L26" s="179"/>
      <c r="M26" s="178"/>
      <c r="N26" s="179"/>
      <c r="O26" s="180"/>
      <c r="P26" s="169"/>
      <c r="Q26" s="169"/>
      <c r="R26" s="169"/>
      <c r="S26" s="169"/>
      <c r="T26" s="169"/>
      <c r="U26" s="169"/>
      <c r="V26" s="169"/>
      <c r="W26" s="135"/>
      <c r="X26" s="135"/>
      <c r="Y26" s="135"/>
      <c r="Z26" s="135"/>
      <c r="AA26" s="135"/>
      <c r="AB26" s="135"/>
      <c r="AC26" s="135"/>
      <c r="AD26" s="135"/>
      <c r="AE26" s="136"/>
      <c r="AF26" s="8"/>
      <c r="AI26" s="43"/>
      <c r="AN26" s="1" t="s">
        <v>31</v>
      </c>
      <c r="AO26" s="45" t="s">
        <v>26</v>
      </c>
      <c r="AP26" s="45">
        <v>10</v>
      </c>
      <c r="AQ26" s="45">
        <v>15</v>
      </c>
    </row>
    <row r="27" spans="1:51" ht="21" x14ac:dyDescent="0.25">
      <c r="A27" s="36"/>
      <c r="B27" s="37"/>
      <c r="C27" s="38" t="s">
        <v>30</v>
      </c>
      <c r="D27" s="39"/>
      <c r="E27" s="44"/>
      <c r="F27" s="174"/>
      <c r="G27" s="41" t="s">
        <v>24</v>
      </c>
      <c r="H27" s="42"/>
      <c r="I27" s="176"/>
      <c r="J27" s="177"/>
      <c r="K27" s="178"/>
      <c r="L27" s="179"/>
      <c r="M27" s="178"/>
      <c r="N27" s="179"/>
      <c r="O27" s="180"/>
      <c r="P27" s="169"/>
      <c r="Q27" s="169"/>
      <c r="R27" s="169"/>
      <c r="S27" s="169"/>
      <c r="T27" s="169"/>
      <c r="U27" s="169"/>
      <c r="V27" s="169"/>
      <c r="W27" s="135"/>
      <c r="X27" s="135"/>
      <c r="Y27" s="135"/>
      <c r="Z27" s="135"/>
      <c r="AA27" s="135"/>
      <c r="AB27" s="135"/>
      <c r="AC27" s="135"/>
      <c r="AD27" s="135"/>
      <c r="AE27" s="136"/>
      <c r="AF27" s="8"/>
      <c r="AI27" s="43"/>
      <c r="AN27" s="1" t="s">
        <v>31</v>
      </c>
      <c r="AO27" s="45" t="s">
        <v>26</v>
      </c>
      <c r="AP27" s="45">
        <v>10</v>
      </c>
      <c r="AQ27" s="45">
        <v>15</v>
      </c>
    </row>
    <row r="28" spans="1:51" ht="21" x14ac:dyDescent="0.25">
      <c r="A28" s="36"/>
      <c r="B28" s="37"/>
      <c r="C28" s="38" t="s">
        <v>30</v>
      </c>
      <c r="D28" s="39"/>
      <c r="E28" s="44"/>
      <c r="F28" s="175"/>
      <c r="G28" s="41" t="s">
        <v>24</v>
      </c>
      <c r="H28" s="42"/>
      <c r="I28" s="176"/>
      <c r="J28" s="177"/>
      <c r="K28" s="178"/>
      <c r="L28" s="179"/>
      <c r="M28" s="178"/>
      <c r="N28" s="179"/>
      <c r="O28" s="180"/>
      <c r="P28" s="169"/>
      <c r="Q28" s="169"/>
      <c r="R28" s="169"/>
      <c r="S28" s="169"/>
      <c r="T28" s="169"/>
      <c r="U28" s="169"/>
      <c r="V28" s="169"/>
      <c r="W28" s="135"/>
      <c r="X28" s="135"/>
      <c r="Y28" s="135"/>
      <c r="Z28" s="135"/>
      <c r="AA28" s="135"/>
      <c r="AB28" s="135"/>
      <c r="AC28" s="135"/>
      <c r="AD28" s="135"/>
      <c r="AE28" s="136"/>
      <c r="AF28" s="8"/>
      <c r="AI28" s="43"/>
      <c r="AN28" s="1" t="s">
        <v>31</v>
      </c>
      <c r="AO28" s="45" t="s">
        <v>26</v>
      </c>
      <c r="AP28" s="45">
        <v>10</v>
      </c>
      <c r="AQ28" s="45">
        <v>15</v>
      </c>
    </row>
    <row r="29" spans="1:51" ht="21" x14ac:dyDescent="0.25">
      <c r="A29" s="46"/>
      <c r="B29" s="37"/>
      <c r="C29" s="47" t="s">
        <v>34</v>
      </c>
      <c r="D29" s="48">
        <v>1</v>
      </c>
      <c r="E29" s="49">
        <v>131</v>
      </c>
      <c r="F29" s="50">
        <v>70</v>
      </c>
      <c r="G29" s="51" t="s">
        <v>24</v>
      </c>
      <c r="H29" s="52"/>
      <c r="I29" s="95"/>
      <c r="J29" s="96"/>
      <c r="K29" s="53"/>
      <c r="L29" s="54"/>
      <c r="M29" s="53"/>
      <c r="N29" s="54"/>
      <c r="O29" s="55"/>
      <c r="P29" s="56"/>
      <c r="Q29" s="56"/>
      <c r="R29" s="56"/>
      <c r="S29" s="56"/>
      <c r="T29" s="56"/>
      <c r="U29" s="56"/>
      <c r="V29" s="56"/>
      <c r="W29" s="57"/>
      <c r="X29" s="57"/>
      <c r="Y29" s="57"/>
      <c r="Z29" s="57"/>
      <c r="AA29" s="57"/>
      <c r="AB29" s="57"/>
      <c r="AC29" s="57"/>
      <c r="AD29" s="57"/>
      <c r="AE29" s="58"/>
      <c r="AF29" s="8"/>
      <c r="AN29" s="1" t="s">
        <v>31</v>
      </c>
      <c r="AO29" s="45" t="s">
        <v>27</v>
      </c>
      <c r="AP29" s="45">
        <v>10</v>
      </c>
      <c r="AQ29" s="45">
        <v>12</v>
      </c>
    </row>
    <row r="30" spans="1:51" ht="18.75" x14ac:dyDescent="0.25">
      <c r="A30" s="36"/>
      <c r="B30" s="59"/>
      <c r="C30" s="137"/>
      <c r="D30" s="138"/>
      <c r="E30" s="138"/>
      <c r="F30" s="138"/>
      <c r="G30" s="139"/>
      <c r="H30" s="60"/>
      <c r="I30" s="93">
        <f t="shared" ref="I30:V30" si="0">I21</f>
        <v>70</v>
      </c>
      <c r="J30" s="94">
        <f t="shared" si="0"/>
        <v>0</v>
      </c>
      <c r="K30" s="61">
        <f t="shared" si="0"/>
        <v>77</v>
      </c>
      <c r="L30" s="62">
        <f t="shared" si="0"/>
        <v>0</v>
      </c>
      <c r="M30" s="61">
        <f t="shared" si="0"/>
        <v>0</v>
      </c>
      <c r="N30" s="62">
        <f t="shared" si="0"/>
        <v>0</v>
      </c>
      <c r="O30" s="63">
        <f t="shared" si="0"/>
        <v>98</v>
      </c>
      <c r="P30" s="64">
        <f t="shared" si="0"/>
        <v>0</v>
      </c>
      <c r="Q30" s="64">
        <f t="shared" si="0"/>
        <v>0</v>
      </c>
      <c r="R30" s="64">
        <f t="shared" si="0"/>
        <v>0</v>
      </c>
      <c r="S30" s="64">
        <f t="shared" si="0"/>
        <v>0</v>
      </c>
      <c r="T30" s="64">
        <f t="shared" si="0"/>
        <v>0</v>
      </c>
      <c r="U30" s="64">
        <f t="shared" si="0"/>
        <v>0</v>
      </c>
      <c r="V30" s="64">
        <f t="shared" si="0"/>
        <v>0</v>
      </c>
      <c r="W30" s="65">
        <f t="shared" ref="W30:AE30" si="1">W21</f>
        <v>91</v>
      </c>
      <c r="X30" s="65">
        <f t="shared" si="1"/>
        <v>0</v>
      </c>
      <c r="Y30" s="65">
        <f t="shared" si="1"/>
        <v>0</v>
      </c>
      <c r="Z30" s="65">
        <f t="shared" si="1"/>
        <v>0</v>
      </c>
      <c r="AA30" s="65">
        <f t="shared" si="1"/>
        <v>0</v>
      </c>
      <c r="AB30" s="65">
        <f t="shared" si="1"/>
        <v>0</v>
      </c>
      <c r="AC30" s="65">
        <f t="shared" si="1"/>
        <v>0</v>
      </c>
      <c r="AD30" s="65">
        <f t="shared" si="1"/>
        <v>0</v>
      </c>
      <c r="AE30" s="66">
        <f t="shared" si="1"/>
        <v>91.7</v>
      </c>
      <c r="AF30" s="8"/>
      <c r="AN30" s="1" t="s">
        <v>31</v>
      </c>
      <c r="AO30" s="45" t="s">
        <v>27</v>
      </c>
      <c r="AP30" s="45">
        <v>10</v>
      </c>
      <c r="AQ30" s="45">
        <v>12</v>
      </c>
    </row>
    <row r="31" spans="1:51" ht="18.75" x14ac:dyDescent="0.25">
      <c r="B31" s="7"/>
      <c r="C31" s="132" t="s">
        <v>35</v>
      </c>
      <c r="D31" s="133"/>
      <c r="E31" s="133"/>
      <c r="F31" s="133"/>
      <c r="G31" s="134"/>
      <c r="H31" s="67"/>
      <c r="I31" s="97">
        <f t="shared" ref="I31:AE31" si="2">ROUNDDOWN(I30/3*2,-1)</f>
        <v>40</v>
      </c>
      <c r="J31" s="98">
        <f t="shared" si="2"/>
        <v>0</v>
      </c>
      <c r="K31" s="68">
        <f t="shared" si="2"/>
        <v>50</v>
      </c>
      <c r="L31" s="69">
        <f t="shared" si="2"/>
        <v>0</v>
      </c>
      <c r="M31" s="68">
        <f t="shared" si="2"/>
        <v>0</v>
      </c>
      <c r="N31" s="69">
        <f t="shared" si="2"/>
        <v>0</v>
      </c>
      <c r="O31" s="70">
        <f t="shared" si="2"/>
        <v>60</v>
      </c>
      <c r="P31" s="71">
        <f t="shared" si="2"/>
        <v>0</v>
      </c>
      <c r="Q31" s="71">
        <f t="shared" si="2"/>
        <v>0</v>
      </c>
      <c r="R31" s="71">
        <f t="shared" si="2"/>
        <v>0</v>
      </c>
      <c r="S31" s="71">
        <f t="shared" si="2"/>
        <v>0</v>
      </c>
      <c r="T31" s="71">
        <f t="shared" si="2"/>
        <v>0</v>
      </c>
      <c r="U31" s="71">
        <f t="shared" si="2"/>
        <v>0</v>
      </c>
      <c r="V31" s="71">
        <f t="shared" si="2"/>
        <v>0</v>
      </c>
      <c r="W31" s="57">
        <f t="shared" si="2"/>
        <v>60</v>
      </c>
      <c r="X31" s="57">
        <f t="shared" si="2"/>
        <v>0</v>
      </c>
      <c r="Y31" s="57">
        <f t="shared" si="2"/>
        <v>0</v>
      </c>
      <c r="Z31" s="57">
        <f t="shared" si="2"/>
        <v>0</v>
      </c>
      <c r="AA31" s="57">
        <f t="shared" si="2"/>
        <v>0</v>
      </c>
      <c r="AB31" s="57">
        <f t="shared" si="2"/>
        <v>0</v>
      </c>
      <c r="AC31" s="57">
        <f t="shared" si="2"/>
        <v>0</v>
      </c>
      <c r="AD31" s="57">
        <f t="shared" si="2"/>
        <v>0</v>
      </c>
      <c r="AE31" s="72">
        <f t="shared" si="2"/>
        <v>60</v>
      </c>
      <c r="AF31" s="8"/>
      <c r="AN31" s="1" t="s">
        <v>31</v>
      </c>
      <c r="AO31" s="45" t="s">
        <v>27</v>
      </c>
      <c r="AP31" s="45">
        <v>10</v>
      </c>
      <c r="AQ31" s="45">
        <v>12</v>
      </c>
    </row>
    <row r="32" spans="1:51" ht="18.75" x14ac:dyDescent="0.25">
      <c r="B32" s="73"/>
      <c r="C32" s="132" t="s">
        <v>36</v>
      </c>
      <c r="D32" s="133"/>
      <c r="E32" s="133"/>
      <c r="F32" s="133"/>
      <c r="G32" s="134"/>
      <c r="H32" s="67"/>
      <c r="I32" s="97">
        <f t="shared" ref="I32:V32" si="3">I30-I31</f>
        <v>30</v>
      </c>
      <c r="J32" s="98">
        <f t="shared" si="3"/>
        <v>0</v>
      </c>
      <c r="K32" s="68">
        <f t="shared" si="3"/>
        <v>27</v>
      </c>
      <c r="L32" s="69">
        <f t="shared" si="3"/>
        <v>0</v>
      </c>
      <c r="M32" s="68">
        <f t="shared" si="3"/>
        <v>0</v>
      </c>
      <c r="N32" s="69">
        <f t="shared" si="3"/>
        <v>0</v>
      </c>
      <c r="O32" s="70">
        <f t="shared" si="3"/>
        <v>38</v>
      </c>
      <c r="P32" s="71">
        <f t="shared" si="3"/>
        <v>0</v>
      </c>
      <c r="Q32" s="71">
        <f t="shared" si="3"/>
        <v>0</v>
      </c>
      <c r="R32" s="71">
        <f t="shared" si="3"/>
        <v>0</v>
      </c>
      <c r="S32" s="71">
        <f t="shared" si="3"/>
        <v>0</v>
      </c>
      <c r="T32" s="71">
        <f t="shared" si="3"/>
        <v>0</v>
      </c>
      <c r="U32" s="71">
        <f t="shared" si="3"/>
        <v>0</v>
      </c>
      <c r="V32" s="71">
        <f t="shared" si="3"/>
        <v>0</v>
      </c>
      <c r="W32" s="57">
        <f t="shared" ref="W32:AE32" si="4">W30-W31</f>
        <v>31</v>
      </c>
      <c r="X32" s="57">
        <f t="shared" si="4"/>
        <v>0</v>
      </c>
      <c r="Y32" s="57">
        <f t="shared" si="4"/>
        <v>0</v>
      </c>
      <c r="Z32" s="57">
        <f t="shared" si="4"/>
        <v>0</v>
      </c>
      <c r="AA32" s="57">
        <f t="shared" si="4"/>
        <v>0</v>
      </c>
      <c r="AB32" s="57">
        <f t="shared" si="4"/>
        <v>0</v>
      </c>
      <c r="AC32" s="57">
        <f t="shared" si="4"/>
        <v>0</v>
      </c>
      <c r="AD32" s="57">
        <f t="shared" si="4"/>
        <v>0</v>
      </c>
      <c r="AE32" s="72">
        <f t="shared" si="4"/>
        <v>31.700000000000003</v>
      </c>
      <c r="AF32" s="8"/>
      <c r="AN32" s="1" t="s">
        <v>31</v>
      </c>
      <c r="AO32" s="45" t="s">
        <v>27</v>
      </c>
      <c r="AP32" s="45">
        <v>10</v>
      </c>
      <c r="AQ32" s="45">
        <v>12</v>
      </c>
      <c r="AU32" s="2"/>
    </row>
    <row r="33" spans="2:43" ht="18.75" x14ac:dyDescent="0.25">
      <c r="B33" s="73"/>
      <c r="C33" s="132" t="s">
        <v>37</v>
      </c>
      <c r="D33" s="133"/>
      <c r="E33" s="133"/>
      <c r="F33" s="133"/>
      <c r="G33" s="134"/>
      <c r="H33" s="67"/>
      <c r="I33" s="99">
        <v>10</v>
      </c>
      <c r="J33" s="100">
        <v>10</v>
      </c>
      <c r="K33" s="61">
        <v>15</v>
      </c>
      <c r="L33" s="62">
        <v>15</v>
      </c>
      <c r="M33" s="61">
        <v>15</v>
      </c>
      <c r="N33" s="62">
        <v>15</v>
      </c>
      <c r="O33" s="63">
        <v>20</v>
      </c>
      <c r="P33" s="64">
        <v>20</v>
      </c>
      <c r="Q33" s="64">
        <v>20</v>
      </c>
      <c r="R33" s="64">
        <v>20</v>
      </c>
      <c r="S33" s="64">
        <v>20</v>
      </c>
      <c r="T33" s="64">
        <v>20</v>
      </c>
      <c r="U33" s="64">
        <v>20</v>
      </c>
      <c r="V33" s="64">
        <v>20</v>
      </c>
      <c r="W33" s="65">
        <v>25</v>
      </c>
      <c r="X33" s="65">
        <v>25</v>
      </c>
      <c r="Y33" s="65">
        <v>25</v>
      </c>
      <c r="Z33" s="65">
        <v>25</v>
      </c>
      <c r="AA33" s="65">
        <v>25</v>
      </c>
      <c r="AB33" s="65">
        <v>25</v>
      </c>
      <c r="AC33" s="65">
        <v>25</v>
      </c>
      <c r="AD33" s="65">
        <v>25</v>
      </c>
      <c r="AE33" s="66">
        <v>30</v>
      </c>
      <c r="AF33" s="8"/>
      <c r="AN33" s="1" t="s">
        <v>31</v>
      </c>
      <c r="AO33" s="45" t="s">
        <v>27</v>
      </c>
      <c r="AP33" s="45">
        <v>10</v>
      </c>
      <c r="AQ33" s="45">
        <v>12</v>
      </c>
    </row>
    <row r="34" spans="2:43" ht="18.75" x14ac:dyDescent="0.25">
      <c r="B34" s="73"/>
      <c r="C34" s="132" t="s">
        <v>38</v>
      </c>
      <c r="D34" s="133"/>
      <c r="E34" s="133"/>
      <c r="F34" s="133"/>
      <c r="G34" s="134"/>
      <c r="H34" s="67"/>
      <c r="I34" s="99">
        <v>15</v>
      </c>
      <c r="J34" s="100">
        <v>15</v>
      </c>
      <c r="K34" s="61">
        <v>25</v>
      </c>
      <c r="L34" s="62">
        <v>25</v>
      </c>
      <c r="M34" s="61">
        <v>25</v>
      </c>
      <c r="N34" s="62">
        <v>25</v>
      </c>
      <c r="O34" s="63">
        <v>35</v>
      </c>
      <c r="P34" s="64">
        <v>35</v>
      </c>
      <c r="Q34" s="64">
        <v>35</v>
      </c>
      <c r="R34" s="64">
        <v>35</v>
      </c>
      <c r="S34" s="64">
        <v>35</v>
      </c>
      <c r="T34" s="64">
        <v>35</v>
      </c>
      <c r="U34" s="64">
        <v>35</v>
      </c>
      <c r="V34" s="64">
        <v>35</v>
      </c>
      <c r="W34" s="65">
        <v>40</v>
      </c>
      <c r="X34" s="65">
        <v>40</v>
      </c>
      <c r="Y34" s="65">
        <v>40</v>
      </c>
      <c r="Z34" s="65">
        <v>40</v>
      </c>
      <c r="AA34" s="65">
        <v>40</v>
      </c>
      <c r="AB34" s="65">
        <v>40</v>
      </c>
      <c r="AC34" s="65">
        <v>40</v>
      </c>
      <c r="AD34" s="65">
        <v>40</v>
      </c>
      <c r="AE34" s="66">
        <v>45</v>
      </c>
      <c r="AF34" s="8"/>
      <c r="AN34" s="1" t="s">
        <v>31</v>
      </c>
      <c r="AO34" s="45" t="s">
        <v>27</v>
      </c>
      <c r="AP34" s="45">
        <v>10</v>
      </c>
      <c r="AQ34" s="45">
        <v>12</v>
      </c>
    </row>
    <row r="35" spans="2:43" ht="18.75" x14ac:dyDescent="0.25">
      <c r="B35" s="73"/>
      <c r="C35" s="132" t="s">
        <v>39</v>
      </c>
      <c r="D35" s="133"/>
      <c r="E35" s="133"/>
      <c r="F35" s="133"/>
      <c r="G35" s="134"/>
      <c r="H35" s="67"/>
      <c r="I35" s="101">
        <f>IF(I21=0,0,I32/I30*1)</f>
        <v>0.42857142857142855</v>
      </c>
      <c r="J35" s="101">
        <f t="shared" ref="J35:AE35" si="5">IF(J21=0,0,J32/J30*1)</f>
        <v>0</v>
      </c>
      <c r="K35" s="128">
        <f t="shared" si="5"/>
        <v>0.35064935064935066</v>
      </c>
      <c r="L35" s="128">
        <f t="shared" si="5"/>
        <v>0</v>
      </c>
      <c r="M35" s="128">
        <f t="shared" si="5"/>
        <v>0</v>
      </c>
      <c r="N35" s="128">
        <f t="shared" si="5"/>
        <v>0</v>
      </c>
      <c r="O35" s="129">
        <f t="shared" si="5"/>
        <v>0.38775510204081631</v>
      </c>
      <c r="P35" s="129">
        <f t="shared" si="5"/>
        <v>0</v>
      </c>
      <c r="Q35" s="129">
        <f t="shared" si="5"/>
        <v>0</v>
      </c>
      <c r="R35" s="129">
        <f t="shared" si="5"/>
        <v>0</v>
      </c>
      <c r="S35" s="129">
        <f t="shared" si="5"/>
        <v>0</v>
      </c>
      <c r="T35" s="129">
        <f t="shared" si="5"/>
        <v>0</v>
      </c>
      <c r="U35" s="129">
        <f t="shared" si="5"/>
        <v>0</v>
      </c>
      <c r="V35" s="129">
        <f t="shared" si="5"/>
        <v>0</v>
      </c>
      <c r="W35" s="130">
        <f t="shared" si="5"/>
        <v>0.34065934065934067</v>
      </c>
      <c r="X35" s="130">
        <f t="shared" si="5"/>
        <v>0</v>
      </c>
      <c r="Y35" s="130">
        <f t="shared" si="5"/>
        <v>0</v>
      </c>
      <c r="Z35" s="130">
        <f t="shared" si="5"/>
        <v>0</v>
      </c>
      <c r="AA35" s="130">
        <f t="shared" si="5"/>
        <v>0</v>
      </c>
      <c r="AB35" s="130">
        <f t="shared" si="5"/>
        <v>0</v>
      </c>
      <c r="AC35" s="130">
        <f t="shared" si="5"/>
        <v>0</v>
      </c>
      <c r="AD35" s="130">
        <f t="shared" si="5"/>
        <v>0</v>
      </c>
      <c r="AE35" s="131">
        <f t="shared" si="5"/>
        <v>0.34569247546346787</v>
      </c>
      <c r="AF35" s="8"/>
      <c r="AN35" s="1" t="s">
        <v>31</v>
      </c>
      <c r="AO35" s="45" t="s">
        <v>27</v>
      </c>
      <c r="AP35" s="45">
        <v>10</v>
      </c>
      <c r="AQ35" s="45">
        <v>12</v>
      </c>
    </row>
    <row r="36" spans="2:43" ht="18.75" x14ac:dyDescent="0.25">
      <c r="B36" s="73"/>
      <c r="C36" s="132" t="s">
        <v>40</v>
      </c>
      <c r="D36" s="133"/>
      <c r="E36" s="133"/>
      <c r="F36" s="133"/>
      <c r="G36" s="134"/>
      <c r="H36" s="67"/>
      <c r="I36" s="97">
        <f t="shared" ref="I36:AE36" si="6">I33*I31</f>
        <v>400</v>
      </c>
      <c r="J36" s="98">
        <f t="shared" si="6"/>
        <v>0</v>
      </c>
      <c r="K36" s="68">
        <f t="shared" si="6"/>
        <v>750</v>
      </c>
      <c r="L36" s="69">
        <f t="shared" si="6"/>
        <v>0</v>
      </c>
      <c r="M36" s="68">
        <f t="shared" si="6"/>
        <v>0</v>
      </c>
      <c r="N36" s="69">
        <f t="shared" si="6"/>
        <v>0</v>
      </c>
      <c r="O36" s="70">
        <f t="shared" si="6"/>
        <v>1200</v>
      </c>
      <c r="P36" s="71">
        <f t="shared" si="6"/>
        <v>0</v>
      </c>
      <c r="Q36" s="71">
        <f t="shared" si="6"/>
        <v>0</v>
      </c>
      <c r="R36" s="71">
        <f t="shared" si="6"/>
        <v>0</v>
      </c>
      <c r="S36" s="71">
        <f t="shared" si="6"/>
        <v>0</v>
      </c>
      <c r="T36" s="71">
        <f t="shared" si="6"/>
        <v>0</v>
      </c>
      <c r="U36" s="71">
        <f t="shared" si="6"/>
        <v>0</v>
      </c>
      <c r="V36" s="71">
        <f t="shared" si="6"/>
        <v>0</v>
      </c>
      <c r="W36" s="57">
        <f t="shared" si="6"/>
        <v>1500</v>
      </c>
      <c r="X36" s="57">
        <f t="shared" si="6"/>
        <v>0</v>
      </c>
      <c r="Y36" s="57">
        <f t="shared" si="6"/>
        <v>0</v>
      </c>
      <c r="Z36" s="57">
        <f t="shared" si="6"/>
        <v>0</v>
      </c>
      <c r="AA36" s="57">
        <f t="shared" si="6"/>
        <v>0</v>
      </c>
      <c r="AB36" s="57">
        <f t="shared" si="6"/>
        <v>0</v>
      </c>
      <c r="AC36" s="57">
        <f t="shared" si="6"/>
        <v>0</v>
      </c>
      <c r="AD36" s="57">
        <f t="shared" si="6"/>
        <v>0</v>
      </c>
      <c r="AE36" s="72">
        <f t="shared" si="6"/>
        <v>1800</v>
      </c>
      <c r="AF36" s="8"/>
      <c r="AN36" s="1" t="s">
        <v>31</v>
      </c>
      <c r="AO36" s="45" t="s">
        <v>27</v>
      </c>
      <c r="AP36" s="45">
        <v>10</v>
      </c>
      <c r="AQ36" s="45">
        <v>12</v>
      </c>
    </row>
    <row r="37" spans="2:43" ht="18.75" x14ac:dyDescent="0.25">
      <c r="B37" s="73"/>
      <c r="C37" s="132" t="s">
        <v>41</v>
      </c>
      <c r="D37" s="133"/>
      <c r="E37" s="133"/>
      <c r="F37" s="133"/>
      <c r="G37" s="134"/>
      <c r="H37" s="67"/>
      <c r="I37" s="97">
        <f t="shared" ref="I37:AE37" si="7">I32*I34</f>
        <v>450</v>
      </c>
      <c r="J37" s="98">
        <f t="shared" si="7"/>
        <v>0</v>
      </c>
      <c r="K37" s="68">
        <f t="shared" si="7"/>
        <v>675</v>
      </c>
      <c r="L37" s="69">
        <f t="shared" si="7"/>
        <v>0</v>
      </c>
      <c r="M37" s="68">
        <f t="shared" si="7"/>
        <v>0</v>
      </c>
      <c r="N37" s="69">
        <f t="shared" si="7"/>
        <v>0</v>
      </c>
      <c r="O37" s="70">
        <f t="shared" si="7"/>
        <v>1330</v>
      </c>
      <c r="P37" s="71">
        <f t="shared" si="7"/>
        <v>0</v>
      </c>
      <c r="Q37" s="71">
        <f t="shared" si="7"/>
        <v>0</v>
      </c>
      <c r="R37" s="71">
        <f t="shared" si="7"/>
        <v>0</v>
      </c>
      <c r="S37" s="71">
        <f t="shared" si="7"/>
        <v>0</v>
      </c>
      <c r="T37" s="71">
        <f t="shared" si="7"/>
        <v>0</v>
      </c>
      <c r="U37" s="71">
        <f t="shared" si="7"/>
        <v>0</v>
      </c>
      <c r="V37" s="71">
        <f t="shared" si="7"/>
        <v>0</v>
      </c>
      <c r="W37" s="57">
        <f t="shared" si="7"/>
        <v>1240</v>
      </c>
      <c r="X37" s="57">
        <f t="shared" si="7"/>
        <v>0</v>
      </c>
      <c r="Y37" s="57">
        <f t="shared" si="7"/>
        <v>0</v>
      </c>
      <c r="Z37" s="57">
        <f t="shared" si="7"/>
        <v>0</v>
      </c>
      <c r="AA37" s="57">
        <f t="shared" si="7"/>
        <v>0</v>
      </c>
      <c r="AB37" s="57">
        <f t="shared" si="7"/>
        <v>0</v>
      </c>
      <c r="AC37" s="57">
        <f t="shared" si="7"/>
        <v>0</v>
      </c>
      <c r="AD37" s="57">
        <f t="shared" si="7"/>
        <v>0</v>
      </c>
      <c r="AE37" s="72">
        <f t="shared" si="7"/>
        <v>1426.5000000000002</v>
      </c>
      <c r="AF37" s="8"/>
      <c r="AN37" s="1" t="s">
        <v>31</v>
      </c>
      <c r="AO37" s="45" t="s">
        <v>42</v>
      </c>
      <c r="AP37" s="45">
        <v>8</v>
      </c>
      <c r="AQ37" s="45">
        <v>10</v>
      </c>
    </row>
    <row r="38" spans="2:43" ht="18.75" x14ac:dyDescent="0.25">
      <c r="B38" s="73"/>
      <c r="C38" s="158" t="s">
        <v>43</v>
      </c>
      <c r="D38" s="159"/>
      <c r="E38" s="159"/>
      <c r="F38" s="159"/>
      <c r="G38" s="160"/>
      <c r="H38" s="67"/>
      <c r="I38" s="103">
        <f t="shared" ref="I38:V38" si="8">ROUNDUP((I36+I37)/60,0)</f>
        <v>15</v>
      </c>
      <c r="J38" s="104">
        <f t="shared" si="8"/>
        <v>0</v>
      </c>
      <c r="K38" s="105">
        <f t="shared" si="8"/>
        <v>24</v>
      </c>
      <c r="L38" s="106">
        <f t="shared" si="8"/>
        <v>0</v>
      </c>
      <c r="M38" s="105">
        <f t="shared" si="8"/>
        <v>0</v>
      </c>
      <c r="N38" s="106">
        <f t="shared" si="8"/>
        <v>0</v>
      </c>
      <c r="O38" s="107">
        <f t="shared" si="8"/>
        <v>43</v>
      </c>
      <c r="P38" s="108">
        <f t="shared" si="8"/>
        <v>0</v>
      </c>
      <c r="Q38" s="108">
        <f t="shared" si="8"/>
        <v>0</v>
      </c>
      <c r="R38" s="108">
        <f t="shared" si="8"/>
        <v>0</v>
      </c>
      <c r="S38" s="108">
        <f t="shared" si="8"/>
        <v>0</v>
      </c>
      <c r="T38" s="108">
        <f t="shared" si="8"/>
        <v>0</v>
      </c>
      <c r="U38" s="108">
        <f t="shared" si="8"/>
        <v>0</v>
      </c>
      <c r="V38" s="108">
        <f t="shared" si="8"/>
        <v>0</v>
      </c>
      <c r="W38" s="109">
        <f t="shared" ref="W38:AE38" si="9">ROUNDUP((W36+W37)/60,0)</f>
        <v>46</v>
      </c>
      <c r="X38" s="109">
        <f t="shared" si="9"/>
        <v>0</v>
      </c>
      <c r="Y38" s="109">
        <f t="shared" si="9"/>
        <v>0</v>
      </c>
      <c r="Z38" s="109">
        <f t="shared" si="9"/>
        <v>0</v>
      </c>
      <c r="AA38" s="109">
        <f t="shared" si="9"/>
        <v>0</v>
      </c>
      <c r="AB38" s="109">
        <f t="shared" si="9"/>
        <v>0</v>
      </c>
      <c r="AC38" s="109">
        <f t="shared" si="9"/>
        <v>0</v>
      </c>
      <c r="AD38" s="109">
        <f t="shared" si="9"/>
        <v>0</v>
      </c>
      <c r="AE38" s="110">
        <f t="shared" si="9"/>
        <v>54</v>
      </c>
      <c r="AF38" s="8"/>
      <c r="AN38" s="1" t="s">
        <v>31</v>
      </c>
      <c r="AO38" s="45" t="s">
        <v>42</v>
      </c>
      <c r="AP38" s="45">
        <v>8</v>
      </c>
      <c r="AQ38" s="45">
        <v>10</v>
      </c>
    </row>
    <row r="39" spans="2:43" ht="6" customHeight="1" x14ac:dyDescent="0.25">
      <c r="B39" s="166"/>
      <c r="C39" s="167"/>
      <c r="D39" s="167"/>
      <c r="E39" s="167"/>
      <c r="F39" s="167"/>
      <c r="G39" s="167"/>
      <c r="H39" s="167"/>
      <c r="I39" s="167"/>
      <c r="J39" s="167"/>
      <c r="K39" s="167"/>
      <c r="L39" s="167"/>
      <c r="M39" s="167"/>
      <c r="N39" s="167"/>
      <c r="O39" s="167"/>
      <c r="P39" s="167"/>
      <c r="Q39" s="167"/>
      <c r="R39" s="167"/>
      <c r="S39" s="167"/>
      <c r="T39" s="167"/>
      <c r="U39" s="167"/>
      <c r="V39" s="167"/>
      <c r="W39" s="167"/>
      <c r="X39" s="167"/>
      <c r="Y39" s="167"/>
      <c r="Z39" s="167"/>
      <c r="AA39" s="167"/>
      <c r="AB39" s="167"/>
      <c r="AC39" s="167"/>
      <c r="AD39" s="167"/>
      <c r="AE39" s="167"/>
      <c r="AF39" s="168"/>
      <c r="AN39" s="1" t="s">
        <v>31</v>
      </c>
      <c r="AO39" s="45" t="s">
        <v>42</v>
      </c>
      <c r="AP39" s="45">
        <v>8</v>
      </c>
      <c r="AQ39" s="45">
        <v>10</v>
      </c>
    </row>
    <row r="40" spans="2:43" ht="18.75" x14ac:dyDescent="0.25">
      <c r="B40" s="73"/>
      <c r="C40" s="161" t="s">
        <v>44</v>
      </c>
      <c r="D40" s="162"/>
      <c r="E40" s="162"/>
      <c r="F40" s="162"/>
      <c r="G40" s="162"/>
      <c r="H40" s="163"/>
      <c r="I40" s="111">
        <f t="shared" ref="I40:V40" si="10">(I38/7.5)</f>
        <v>2</v>
      </c>
      <c r="J40" s="112">
        <f t="shared" si="10"/>
        <v>0</v>
      </c>
      <c r="K40" s="113">
        <f t="shared" si="10"/>
        <v>3.2</v>
      </c>
      <c r="L40" s="114">
        <f t="shared" si="10"/>
        <v>0</v>
      </c>
      <c r="M40" s="113">
        <f t="shared" si="10"/>
        <v>0</v>
      </c>
      <c r="N40" s="114">
        <f t="shared" si="10"/>
        <v>0</v>
      </c>
      <c r="O40" s="115">
        <f t="shared" si="10"/>
        <v>5.7333333333333334</v>
      </c>
      <c r="P40" s="115">
        <f t="shared" si="10"/>
        <v>0</v>
      </c>
      <c r="Q40" s="115">
        <f t="shared" si="10"/>
        <v>0</v>
      </c>
      <c r="R40" s="115">
        <f t="shared" si="10"/>
        <v>0</v>
      </c>
      <c r="S40" s="115">
        <f t="shared" si="10"/>
        <v>0</v>
      </c>
      <c r="T40" s="115">
        <f t="shared" si="10"/>
        <v>0</v>
      </c>
      <c r="U40" s="115">
        <f t="shared" si="10"/>
        <v>0</v>
      </c>
      <c r="V40" s="115">
        <f t="shared" si="10"/>
        <v>0</v>
      </c>
      <c r="W40" s="116">
        <f t="shared" ref="W40:AE40" si="11">(W38/7.5)</f>
        <v>6.1333333333333337</v>
      </c>
      <c r="X40" s="116">
        <f t="shared" si="11"/>
        <v>0</v>
      </c>
      <c r="Y40" s="116">
        <f t="shared" si="11"/>
        <v>0</v>
      </c>
      <c r="Z40" s="116">
        <f t="shared" si="11"/>
        <v>0</v>
      </c>
      <c r="AA40" s="116">
        <f t="shared" si="11"/>
        <v>0</v>
      </c>
      <c r="AB40" s="116">
        <f t="shared" si="11"/>
        <v>0</v>
      </c>
      <c r="AC40" s="116">
        <f t="shared" si="11"/>
        <v>0</v>
      </c>
      <c r="AD40" s="116">
        <f t="shared" si="11"/>
        <v>0</v>
      </c>
      <c r="AE40" s="117">
        <f t="shared" si="11"/>
        <v>7.2</v>
      </c>
      <c r="AF40" s="8"/>
      <c r="AN40" s="1" t="s">
        <v>31</v>
      </c>
      <c r="AO40" s="45" t="s">
        <v>42</v>
      </c>
      <c r="AP40" s="45">
        <v>8</v>
      </c>
      <c r="AQ40" s="45">
        <v>10</v>
      </c>
    </row>
    <row r="41" spans="2:43" ht="6" customHeight="1" x14ac:dyDescent="0.25">
      <c r="B41" s="73"/>
      <c r="C41" s="164"/>
      <c r="D41" s="164"/>
      <c r="E41" s="164"/>
      <c r="F41" s="164"/>
      <c r="G41" s="164"/>
      <c r="H41" s="164"/>
      <c r="I41" s="164"/>
      <c r="J41" s="164"/>
      <c r="K41" s="164"/>
      <c r="L41" s="164"/>
      <c r="M41" s="164"/>
      <c r="N41" s="164"/>
      <c r="O41" s="164"/>
      <c r="P41" s="164"/>
      <c r="Q41" s="164"/>
      <c r="R41" s="164"/>
      <c r="S41" s="164"/>
      <c r="T41" s="164"/>
      <c r="U41" s="164"/>
      <c r="V41" s="164"/>
      <c r="W41" s="164"/>
      <c r="X41" s="164"/>
      <c r="Y41" s="164"/>
      <c r="Z41" s="164"/>
      <c r="AA41" s="164"/>
      <c r="AB41" s="164"/>
      <c r="AC41" s="164"/>
      <c r="AD41" s="164"/>
      <c r="AE41" s="164"/>
      <c r="AF41" s="165"/>
      <c r="AN41" s="1"/>
      <c r="AO41" s="45"/>
      <c r="AP41" s="45"/>
      <c r="AQ41" s="45"/>
    </row>
    <row r="42" spans="2:43" ht="18.75" x14ac:dyDescent="0.25">
      <c r="B42" s="74"/>
      <c r="C42" s="161" t="s">
        <v>45</v>
      </c>
      <c r="D42" s="162"/>
      <c r="E42" s="162"/>
      <c r="F42" s="162"/>
      <c r="G42" s="162"/>
      <c r="H42" s="163"/>
      <c r="I42" s="102">
        <f>INT(I40/20)+1*(I40&lt;&gt;0)</f>
        <v>1</v>
      </c>
      <c r="J42" s="102">
        <f t="shared" ref="J42:N42" si="12">INT(J40/20)+1*(J40&lt;&gt;0)</f>
        <v>0</v>
      </c>
      <c r="K42" s="113">
        <f t="shared" si="12"/>
        <v>1</v>
      </c>
      <c r="L42" s="114">
        <f t="shared" si="12"/>
        <v>0</v>
      </c>
      <c r="M42" s="113">
        <f t="shared" si="12"/>
        <v>0</v>
      </c>
      <c r="N42" s="114">
        <f t="shared" si="12"/>
        <v>0</v>
      </c>
      <c r="O42" s="115">
        <f>INT(O40/10)+1*(O40&lt;&gt;0)</f>
        <v>1</v>
      </c>
      <c r="P42" s="115">
        <f t="shared" ref="P42:V42" si="13">INT(P40/10)+1*(P40&lt;&gt;0)</f>
        <v>0</v>
      </c>
      <c r="Q42" s="115">
        <f t="shared" si="13"/>
        <v>0</v>
      </c>
      <c r="R42" s="115">
        <f t="shared" si="13"/>
        <v>0</v>
      </c>
      <c r="S42" s="115">
        <f t="shared" si="13"/>
        <v>0</v>
      </c>
      <c r="T42" s="115">
        <f t="shared" si="13"/>
        <v>0</v>
      </c>
      <c r="U42" s="115">
        <f t="shared" si="13"/>
        <v>0</v>
      </c>
      <c r="V42" s="115">
        <f t="shared" si="13"/>
        <v>0</v>
      </c>
      <c r="W42" s="116">
        <f>INT(W40/5)+1*(W40&lt;&gt;0)</f>
        <v>2</v>
      </c>
      <c r="X42" s="116">
        <f t="shared" ref="X42:AD42" si="14">INT(X40/5)+1*(X40&lt;&gt;0)</f>
        <v>0</v>
      </c>
      <c r="Y42" s="116">
        <f t="shared" si="14"/>
        <v>0</v>
      </c>
      <c r="Z42" s="116">
        <f t="shared" si="14"/>
        <v>0</v>
      </c>
      <c r="AA42" s="116">
        <f t="shared" si="14"/>
        <v>0</v>
      </c>
      <c r="AB42" s="116">
        <f t="shared" si="14"/>
        <v>0</v>
      </c>
      <c r="AC42" s="116">
        <f t="shared" si="14"/>
        <v>0</v>
      </c>
      <c r="AD42" s="116">
        <f t="shared" si="14"/>
        <v>0</v>
      </c>
      <c r="AE42" s="116">
        <f>INT(AE40/9)+1*(AE40&lt;&gt;0)</f>
        <v>1</v>
      </c>
      <c r="AF42" s="8"/>
      <c r="AN42" s="1" t="s">
        <v>31</v>
      </c>
      <c r="AO42" s="45" t="s">
        <v>42</v>
      </c>
      <c r="AP42" s="45">
        <v>8</v>
      </c>
      <c r="AQ42" s="45">
        <v>10</v>
      </c>
    </row>
    <row r="43" spans="2:43" ht="18.75" x14ac:dyDescent="0.25">
      <c r="B43" s="73"/>
      <c r="C43" s="75"/>
      <c r="D43" s="75"/>
      <c r="E43" s="75"/>
      <c r="F43" s="75"/>
      <c r="G43" s="75"/>
      <c r="H43" s="9"/>
      <c r="I43" s="140" t="s">
        <v>53</v>
      </c>
      <c r="J43" s="141"/>
      <c r="K43" s="141"/>
      <c r="L43" s="141"/>
      <c r="M43" s="141"/>
      <c r="N43" s="142"/>
      <c r="O43" s="146" t="s">
        <v>54</v>
      </c>
      <c r="P43" s="147"/>
      <c r="Q43" s="147"/>
      <c r="R43" s="147"/>
      <c r="S43" s="147"/>
      <c r="T43" s="147"/>
      <c r="U43" s="147"/>
      <c r="V43" s="148"/>
      <c r="W43" s="152" t="s">
        <v>55</v>
      </c>
      <c r="X43" s="153"/>
      <c r="Y43" s="153"/>
      <c r="Z43" s="153"/>
      <c r="AA43" s="153"/>
      <c r="AB43" s="153"/>
      <c r="AC43" s="153"/>
      <c r="AD43" s="154"/>
      <c r="AE43" s="76" t="s">
        <v>56</v>
      </c>
      <c r="AF43" s="8"/>
      <c r="AN43" s="1" t="s">
        <v>31</v>
      </c>
      <c r="AO43" s="45" t="s">
        <v>42</v>
      </c>
      <c r="AP43" s="45">
        <v>8</v>
      </c>
      <c r="AQ43" s="45">
        <v>10</v>
      </c>
    </row>
    <row r="44" spans="2:43" ht="18.75" x14ac:dyDescent="0.25">
      <c r="B44" s="73"/>
      <c r="C44" s="75"/>
      <c r="D44" s="75"/>
      <c r="E44" s="75"/>
      <c r="F44" s="75"/>
      <c r="G44" s="75"/>
      <c r="H44" s="9"/>
      <c r="I44" s="143"/>
      <c r="J44" s="144"/>
      <c r="K44" s="144"/>
      <c r="L44" s="144"/>
      <c r="M44" s="144"/>
      <c r="N44" s="145"/>
      <c r="O44" s="149"/>
      <c r="P44" s="150"/>
      <c r="Q44" s="150"/>
      <c r="R44" s="150"/>
      <c r="S44" s="150"/>
      <c r="T44" s="150"/>
      <c r="U44" s="150"/>
      <c r="V44" s="151"/>
      <c r="W44" s="155"/>
      <c r="X44" s="156"/>
      <c r="Y44" s="156"/>
      <c r="Z44" s="156"/>
      <c r="AA44" s="156"/>
      <c r="AB44" s="156"/>
      <c r="AC44" s="156"/>
      <c r="AD44" s="157"/>
      <c r="AE44" s="77" t="s">
        <v>57</v>
      </c>
      <c r="AF44" s="8"/>
      <c r="AN44" s="1" t="s">
        <v>31</v>
      </c>
      <c r="AO44" s="45" t="s">
        <v>42</v>
      </c>
      <c r="AP44" s="45">
        <v>8</v>
      </c>
      <c r="AQ44" s="45">
        <v>10</v>
      </c>
    </row>
    <row r="45" spans="2:43" ht="15.75" x14ac:dyDescent="0.25">
      <c r="B45" s="78"/>
      <c r="C45" s="79"/>
      <c r="D45" s="79"/>
      <c r="E45" s="79"/>
      <c r="F45" s="79"/>
      <c r="G45" s="79"/>
      <c r="H45" s="79"/>
      <c r="I45" s="79"/>
      <c r="J45" s="79"/>
      <c r="K45" s="80"/>
      <c r="L45" s="80"/>
      <c r="M45" s="80"/>
      <c r="N45" s="80"/>
      <c r="O45" s="80"/>
      <c r="P45" s="80"/>
      <c r="Q45" s="80"/>
      <c r="R45" s="80"/>
      <c r="S45" s="80"/>
      <c r="T45" s="80"/>
      <c r="U45" s="80"/>
      <c r="V45" s="80"/>
      <c r="W45" s="80"/>
      <c r="X45" s="80"/>
      <c r="Y45" s="80"/>
      <c r="Z45" s="80"/>
      <c r="AA45" s="80"/>
      <c r="AB45" s="80"/>
      <c r="AC45" s="80"/>
      <c r="AD45" s="80"/>
      <c r="AE45" s="80"/>
      <c r="AF45" s="81"/>
    </row>
    <row r="46" spans="2:43" ht="15.75" x14ac:dyDescent="0.25">
      <c r="C46" s="82"/>
      <c r="D46" s="82"/>
      <c r="E46" s="82"/>
      <c r="K46" s="83"/>
      <c r="L46" s="83"/>
      <c r="M46" s="83"/>
      <c r="N46" s="83"/>
      <c r="O46" s="83"/>
      <c r="P46" s="83"/>
      <c r="Q46" s="83"/>
      <c r="R46" s="83"/>
      <c r="S46" s="83"/>
      <c r="T46" s="83"/>
      <c r="U46" s="83"/>
      <c r="V46" s="83"/>
      <c r="W46" s="83"/>
      <c r="X46" s="83"/>
      <c r="Y46" s="83"/>
      <c r="Z46" s="83"/>
      <c r="AA46" s="83"/>
      <c r="AB46" s="83"/>
      <c r="AC46" s="83"/>
      <c r="AD46" s="83"/>
      <c r="AE46" s="83"/>
    </row>
    <row r="47" spans="2:43" ht="15.75" x14ac:dyDescent="0.25">
      <c r="B47"/>
      <c r="C47" s="82"/>
      <c r="D47" s="82"/>
      <c r="E47" s="82"/>
      <c r="K47" s="83"/>
      <c r="L47" s="83"/>
      <c r="M47" s="83"/>
      <c r="N47" s="83"/>
      <c r="O47" s="83"/>
      <c r="P47" s="83"/>
      <c r="Q47" s="83"/>
      <c r="R47" s="83"/>
      <c r="S47" s="83"/>
      <c r="T47" s="83"/>
      <c r="U47" s="83"/>
      <c r="V47" s="83"/>
      <c r="W47" s="83"/>
      <c r="X47" s="83"/>
      <c r="Y47" s="83"/>
      <c r="Z47" s="83"/>
      <c r="AA47" s="83"/>
      <c r="AB47" s="83"/>
      <c r="AC47" s="83"/>
      <c r="AD47" s="83"/>
      <c r="AE47" s="83"/>
    </row>
    <row r="48" spans="2:43" ht="15.75" x14ac:dyDescent="0.25">
      <c r="C48" s="82"/>
      <c r="D48" s="82"/>
      <c r="E48" s="82"/>
      <c r="F48" s="82"/>
      <c r="G48" s="82"/>
      <c r="H48" s="82"/>
      <c r="I48" s="82"/>
      <c r="J48" s="82"/>
      <c r="K48" s="82"/>
      <c r="L48" s="82"/>
      <c r="M48" s="82"/>
      <c r="N48" s="82"/>
      <c r="O48" s="82"/>
      <c r="P48" s="82"/>
      <c r="Q48" s="82"/>
      <c r="R48" s="82"/>
      <c r="S48" s="82"/>
      <c r="T48" s="82"/>
      <c r="U48" s="82"/>
      <c r="V48" s="82"/>
      <c r="W48" s="83"/>
      <c r="X48" s="83"/>
      <c r="Y48" s="83"/>
      <c r="Z48" s="83"/>
      <c r="AA48" s="83"/>
      <c r="AB48" s="83"/>
      <c r="AC48" s="83"/>
      <c r="AD48" s="83"/>
      <c r="AE48" s="83"/>
    </row>
    <row r="49" spans="3:31" ht="15.75" x14ac:dyDescent="0.25">
      <c r="C49" s="82"/>
      <c r="D49" s="82"/>
      <c r="E49" s="82"/>
      <c r="H49" s="82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</row>
  </sheetData>
  <mergeCells count="68">
    <mergeCell ref="AC9:AC20"/>
    <mergeCell ref="AD9:AD20"/>
    <mergeCell ref="C3:AE4"/>
    <mergeCell ref="F6:G6"/>
    <mergeCell ref="F7:F8"/>
    <mergeCell ref="F9:F12"/>
    <mergeCell ref="O9:O20"/>
    <mergeCell ref="P9:P20"/>
    <mergeCell ref="Q9:Q20"/>
    <mergeCell ref="R9:R20"/>
    <mergeCell ref="S9:S20"/>
    <mergeCell ref="AE9:AE20"/>
    <mergeCell ref="T9:T20"/>
    <mergeCell ref="U9:U20"/>
    <mergeCell ref="V9:V20"/>
    <mergeCell ref="W9:W20"/>
    <mergeCell ref="J9:J20"/>
    <mergeCell ref="I9:I20"/>
    <mergeCell ref="Z9:Z20"/>
    <mergeCell ref="AA9:AA20"/>
    <mergeCell ref="AB9:AB20"/>
    <mergeCell ref="X9:X20"/>
    <mergeCell ref="Y9:Y20"/>
    <mergeCell ref="Z21:Z28"/>
    <mergeCell ref="AA21:AA28"/>
    <mergeCell ref="P21:P28"/>
    <mergeCell ref="F13:F20"/>
    <mergeCell ref="F21:F28"/>
    <mergeCell ref="I21:I28"/>
    <mergeCell ref="J21:J28"/>
    <mergeCell ref="K21:K28"/>
    <mergeCell ref="L21:L28"/>
    <mergeCell ref="M21:M28"/>
    <mergeCell ref="N21:N28"/>
    <mergeCell ref="O21:O28"/>
    <mergeCell ref="K9:K20"/>
    <mergeCell ref="L9:L20"/>
    <mergeCell ref="M9:M20"/>
    <mergeCell ref="N9:N20"/>
    <mergeCell ref="I43:N44"/>
    <mergeCell ref="O43:V44"/>
    <mergeCell ref="W43:AD44"/>
    <mergeCell ref="C33:G33"/>
    <mergeCell ref="C34:G34"/>
    <mergeCell ref="C35:G35"/>
    <mergeCell ref="C36:G36"/>
    <mergeCell ref="C37:G37"/>
    <mergeCell ref="C38:G38"/>
    <mergeCell ref="C42:H42"/>
    <mergeCell ref="C40:H40"/>
    <mergeCell ref="C41:AF41"/>
    <mergeCell ref="B39:AF39"/>
    <mergeCell ref="C32:G32"/>
    <mergeCell ref="AC21:AC28"/>
    <mergeCell ref="AD21:AD28"/>
    <mergeCell ref="AE21:AE28"/>
    <mergeCell ref="C30:G30"/>
    <mergeCell ref="C31:G31"/>
    <mergeCell ref="AB21:AB28"/>
    <mergeCell ref="Q21:Q28"/>
    <mergeCell ref="R21:R28"/>
    <mergeCell ref="S21:S28"/>
    <mergeCell ref="T21:T28"/>
    <mergeCell ref="U21:U28"/>
    <mergeCell ref="V21:V28"/>
    <mergeCell ref="W21:W28"/>
    <mergeCell ref="X21:X28"/>
    <mergeCell ref="Y21:Y28"/>
  </mergeCells>
  <phoneticPr fontId="11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VH Clean Prestige</dc:creator>
  <cp:lastModifiedBy>costumer3</cp:lastModifiedBy>
  <dcterms:created xsi:type="dcterms:W3CDTF">2025-01-21T10:21:34Z</dcterms:created>
  <dcterms:modified xsi:type="dcterms:W3CDTF">2025-01-21T16:31:15Z</dcterms:modified>
</cp:coreProperties>
</file>