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12"/>
  <workbookPr defaultThemeVersion="202300"/>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3FF995AB-6C30-4067-A293-31C2E89626F1}" xr6:coauthVersionLast="47" xr6:coauthVersionMax="47" xr10:uidLastSave="{00000000-0000-0000-0000-000000000000}"/>
  <bookViews>
    <workbookView xWindow="-120" yWindow="-120" windowWidth="29040" windowHeight="15840" xr2:uid="{3223A474-F380-418F-9436-C317F60BE449}"/>
  </bookViews>
  <sheets>
    <sheet name="STC" sheetId="1" r:id="rId1"/>
    <sheet name="Donnée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N15" i="2"/>
  <c r="C8" i="1"/>
  <c r="B8" i="1"/>
  <c r="D3" i="2"/>
  <c r="D4" i="2"/>
  <c r="D5" i="2"/>
  <c r="D6" i="2"/>
  <c r="D7" i="2"/>
  <c r="D8" i="2"/>
  <c r="D9" i="2"/>
  <c r="D10" i="2"/>
  <c r="D11" i="2"/>
  <c r="D12" i="2"/>
  <c r="D13" i="2"/>
  <c r="D2" i="2"/>
</calcChain>
</file>

<file path=xl/sharedStrings.xml><?xml version="1.0" encoding="utf-8"?>
<sst xmlns="http://schemas.openxmlformats.org/spreadsheetml/2006/main" count="49" uniqueCount="38">
  <si>
    <t>NOM Salarié</t>
  </si>
  <si>
    <t>Matricule</t>
  </si>
  <si>
    <t>Type de contrat</t>
  </si>
  <si>
    <t>CDD</t>
  </si>
  <si>
    <t>CDI</t>
  </si>
  <si>
    <t>ALTERNANCE</t>
  </si>
  <si>
    <t>Période du contrat</t>
  </si>
  <si>
    <t>Jours ouvrés</t>
  </si>
  <si>
    <t>Motif départ</t>
  </si>
  <si>
    <t>Fin CDD</t>
  </si>
  <si>
    <t>Fin PE initiative employeur</t>
  </si>
  <si>
    <t>Fin PE initiative salarié</t>
  </si>
  <si>
    <t>Démission</t>
  </si>
  <si>
    <t>Licenciement faute grave</t>
  </si>
  <si>
    <t>Licenciement faute lourde</t>
  </si>
  <si>
    <t>Rupture conventionnelle</t>
  </si>
  <si>
    <t>Retraite</t>
  </si>
  <si>
    <t>Licenciement pour motif personnel</t>
  </si>
  <si>
    <t>Licenciement pour motif économique</t>
  </si>
  <si>
    <t>INFORMATIONS DU SALARIE</t>
  </si>
  <si>
    <t>INFORMATIONS SUR LA FIN DE CONTRAT HORS CDD</t>
  </si>
  <si>
    <t>Date notification rupture du contrat</t>
  </si>
  <si>
    <t>Date début préavis</t>
  </si>
  <si>
    <t>Date fin préavis</t>
  </si>
  <si>
    <t>Execution du préavis</t>
  </si>
  <si>
    <t>Nombre de jours théorique travaillés / ancienneté (en mois)</t>
  </si>
  <si>
    <t>Catégorie</t>
  </si>
  <si>
    <t>Cadre</t>
  </si>
  <si>
    <t>Maîtrise</t>
  </si>
  <si>
    <t>Employé</t>
  </si>
  <si>
    <t>cadre</t>
  </si>
  <si>
    <t>1 mois</t>
  </si>
  <si>
    <t>3 mois</t>
  </si>
  <si>
    <t>maîtrise</t>
  </si>
  <si>
    <t>15 jours</t>
  </si>
  <si>
    <t>2 mois</t>
  </si>
  <si>
    <t>employé</t>
  </si>
  <si>
    <t>8 jours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</si>
</sst>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1"/>
      <name val="Aptos Narrow"/>
      <family val="2"/>
      <scheme val="minor"/>
    </font>
    <font>
      <sz val="8"/>
      <name val="Aptos Narrow"/>
      <family val="2"/>
      <scheme val="minor"/>
    </font>
    <font>
      <sz val="11"/>
      <name val="Aptos Narrow"/>
      <family val="2"/>
      <scheme val="minor"/>
    </font>
  </fonts>
  <fills count="7">
    <fill>
      <patternFill patternType="none"/>
    </fill>
    <fill>
      <patternFill patternType="gray125"/>
    </fill>
    <fill>
      <patternFill patternType="solid">
        <fgColor theme="9" tint="0.79998168889431442"/>
        <bgColor indexed="64"/>
      </patternFill>
    </fill>
    <fill>
      <patternFill patternType="solid">
        <fgColor theme="3" tint="0.89999084444715716"/>
        <bgColor indexed="64"/>
      </patternFill>
    </fill>
    <fill>
      <patternFill patternType="solid">
        <fgColor theme="3" tint="0.499984740745262"/>
        <bgColor indexed="64"/>
      </patternFill>
    </fill>
    <fill>
      <patternFill patternType="solid">
        <fgColor theme="5" tint="0.39997558519241921"/>
        <bgColor indexed="64"/>
      </patternFill>
    </fill>
    <fill>
      <patternFill patternType="solid">
        <fgColor theme="5"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0" fillId="0" borderId="0" xfId="0" applyAlignment="1">
      <alignment vertical="center"/>
    </xf>
    <xf numFmtId="0" fontId="0" fillId="0" borderId="1" xfId="0" applyBorder="1" applyAlignment="1">
      <alignment vertical="center"/>
    </xf>
    <xf numFmtId="0" fontId="0" fillId="0" borderId="1" xfId="0" applyBorder="1" applyAlignment="1">
      <alignment horizontal="center" vertical="center"/>
    </xf>
    <xf numFmtId="0" fontId="1" fillId="2" borderId="1" xfId="0" applyFont="1" applyFill="1" applyBorder="1" applyAlignment="1">
      <alignment vertical="center"/>
    </xf>
    <xf numFmtId="17" fontId="0" fillId="0" borderId="1" xfId="0" applyNumberFormat="1" applyBorder="1" applyAlignment="1">
      <alignment vertical="center"/>
    </xf>
    <xf numFmtId="0" fontId="3" fillId="0" borderId="1" xfId="0" applyFont="1" applyBorder="1" applyAlignment="1">
      <alignment vertical="center"/>
    </xf>
    <xf numFmtId="0" fontId="1" fillId="2" borderId="1" xfId="0" applyFont="1" applyFill="1" applyBorder="1" applyAlignment="1">
      <alignment horizontal="left" vertical="center"/>
    </xf>
    <xf numFmtId="14" fontId="0" fillId="0" borderId="1" xfId="0" applyNumberFormat="1" applyBorder="1" applyAlignment="1">
      <alignment horizontal="center" vertical="center"/>
    </xf>
    <xf numFmtId="0" fontId="3" fillId="0" borderId="1" xfId="0" applyFont="1" applyBorder="1" applyAlignment="1">
      <alignment horizontal="center" vertical="center"/>
    </xf>
    <xf numFmtId="0" fontId="0" fillId="3" borderId="1" xfId="0" applyFill="1" applyBorder="1" applyAlignment="1">
      <alignment vertical="center"/>
    </xf>
    <xf numFmtId="0" fontId="0" fillId="6" borderId="1" xfId="0" applyFill="1" applyBorder="1" applyAlignment="1">
      <alignment vertical="center"/>
    </xf>
    <xf numFmtId="14" fontId="0" fillId="0" borderId="1" xfId="0" applyNumberFormat="1" applyBorder="1" applyAlignment="1">
      <alignment vertical="center"/>
    </xf>
    <xf numFmtId="0" fontId="1" fillId="5" borderId="1" xfId="0" applyFont="1" applyFill="1"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1" xfId="0" applyBorder="1" applyAlignment="1">
      <alignment horizontal="left" vertical="center"/>
    </xf>
    <xf numFmtId="0" fontId="0" fillId="0" borderId="1" xfId="0" applyBorder="1" applyAlignment="1">
      <alignment horizontal="center" vertical="center"/>
    </xf>
    <xf numFmtId="0" fontId="1" fillId="4" borderId="1" xfId="0" applyFont="1" applyFill="1" applyBorder="1" applyAlignment="1">
      <alignment horizontal="center" vertical="center"/>
    </xf>
    <xf numFmtId="0" fontId="1" fillId="2" borderId="1" xfId="0" applyFont="1" applyFill="1" applyBorder="1" applyAlignment="1">
      <alignment horizontal="left" vertical="center"/>
    </xf>
    <xf numFmtId="0" fontId="0" fillId="0" borderId="0" xfId="0" applyAlignment="1">
      <alignment vertical="center" wrapText="1"/>
    </xf>
    <xf numFmtId="14" fontId="0" fillId="0" borderId="1" xfId="0" quotePrefix="1" applyNumberForma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600075</xdr:colOff>
      <xdr:row>0</xdr:row>
      <xdr:rowOff>161925</xdr:rowOff>
    </xdr:from>
    <xdr:to>
      <xdr:col>14</xdr:col>
      <xdr:colOff>457200</xdr:colOff>
      <xdr:row>5</xdr:row>
      <xdr:rowOff>38100</xdr:rowOff>
    </xdr:to>
    <xdr:sp macro="" textlink="">
      <xdr:nvSpPr>
        <xdr:cNvPr id="2" name="ZoneTexte 1">
          <a:extLst>
            <a:ext uri="{FF2B5EF4-FFF2-40B4-BE49-F238E27FC236}">
              <a16:creationId xmlns:a16="http://schemas.microsoft.com/office/drawing/2014/main" id="{55FFE1F7-D00F-363C-65D0-5B964384FD10}"/>
            </a:ext>
          </a:extLst>
        </xdr:cNvPr>
        <xdr:cNvSpPr txBox="1"/>
      </xdr:nvSpPr>
      <xdr:spPr>
        <a:xfrm>
          <a:off x="11315700" y="161925"/>
          <a:ext cx="5191125" cy="1019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J'ai besoin de calculer la date de fin du préavis de contrat en fonction de la date de la notification de rupture, de sa catégorie et de son ancienneté. Ce qui donne ceci :</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0ABCF-ECC4-4E19-94BD-5AC88B589959}">
  <dimension ref="A1:P8"/>
  <sheetViews>
    <sheetView tabSelected="1" workbookViewId="0">
      <selection activeCell="B4" sqref="B4:C4"/>
    </sheetView>
  </sheetViews>
  <sheetFormatPr baseColWidth="10" defaultRowHeight="15" x14ac:dyDescent="0.25"/>
  <cols>
    <col min="1" max="1" width="54.42578125" style="1" bestFit="1" customWidth="1"/>
    <col min="2" max="2" width="13.28515625" style="1" customWidth="1"/>
    <col min="3" max="3" width="22.7109375" style="1" customWidth="1"/>
    <col min="4" max="4" width="11.42578125" style="1"/>
    <col min="5" max="5" width="32.140625" style="1" customWidth="1"/>
    <col min="6" max="6" width="15.28515625" style="1" customWidth="1"/>
    <col min="7" max="16" width="11.42578125" style="1"/>
  </cols>
  <sheetData>
    <row r="1" spans="1:6" ht="18" customHeight="1" x14ac:dyDescent="0.25">
      <c r="A1" s="18" t="s">
        <v>19</v>
      </c>
      <c r="B1" s="18"/>
      <c r="C1" s="18"/>
      <c r="E1" s="13" t="s">
        <v>20</v>
      </c>
      <c r="F1" s="13"/>
    </row>
    <row r="2" spans="1:6" ht="18" customHeight="1" x14ac:dyDescent="0.25">
      <c r="A2" s="10" t="s">
        <v>0</v>
      </c>
      <c r="B2" s="16"/>
      <c r="C2" s="16"/>
      <c r="E2" s="11" t="s">
        <v>21</v>
      </c>
      <c r="F2" s="12">
        <v>45556</v>
      </c>
    </row>
    <row r="3" spans="1:6" ht="18" customHeight="1" x14ac:dyDescent="0.25">
      <c r="A3" s="10" t="s">
        <v>1</v>
      </c>
      <c r="B3" s="16"/>
      <c r="C3" s="16"/>
      <c r="E3" s="11" t="s">
        <v>22</v>
      </c>
      <c r="F3" s="12">
        <v>45565</v>
      </c>
    </row>
    <row r="4" spans="1:6" ht="18" customHeight="1" x14ac:dyDescent="0.25">
      <c r="A4" s="10" t="s">
        <v>26</v>
      </c>
      <c r="B4" s="14" t="s">
        <v>27</v>
      </c>
      <c r="C4" s="15"/>
      <c r="E4" s="11" t="s">
        <v>23</v>
      </c>
      <c r="F4" s="21">
        <f>F3+VLOOKUP(C7-B7,Données!N2:Q5,MATCH(B4,Données!$N$1:$Q$1,0),1)</f>
        <v>45595</v>
      </c>
    </row>
    <row r="5" spans="1:6" ht="18" customHeight="1" x14ac:dyDescent="0.25">
      <c r="A5" s="10" t="s">
        <v>2</v>
      </c>
      <c r="B5" s="16"/>
      <c r="C5" s="16"/>
      <c r="E5" s="11" t="s">
        <v>24</v>
      </c>
      <c r="F5" s="12"/>
    </row>
    <row r="6" spans="1:6" ht="18" customHeight="1" x14ac:dyDescent="0.25">
      <c r="A6" s="10" t="s">
        <v>8</v>
      </c>
      <c r="B6" s="17"/>
      <c r="C6" s="17"/>
    </row>
    <row r="7" spans="1:6" ht="18" customHeight="1" x14ac:dyDescent="0.25">
      <c r="A7" s="10" t="s">
        <v>6</v>
      </c>
      <c r="B7" s="8">
        <v>45292</v>
      </c>
      <c r="C7" s="8">
        <v>45535</v>
      </c>
    </row>
    <row r="8" spans="1:6" ht="18" customHeight="1" x14ac:dyDescent="0.25">
      <c r="A8" s="10" t="s">
        <v>25</v>
      </c>
      <c r="B8" s="9">
        <f xml:space="preserve"> NETWORKDAYS(B7,C7)</f>
        <v>175</v>
      </c>
      <c r="C8" s="3">
        <f>DATEDIF(B7,C7,"M")</f>
        <v>7</v>
      </c>
    </row>
  </sheetData>
  <mergeCells count="7">
    <mergeCell ref="B6:C6"/>
    <mergeCell ref="A1:C1"/>
    <mergeCell ref="E1:F1"/>
    <mergeCell ref="B4:C4"/>
    <mergeCell ref="B2:C2"/>
    <mergeCell ref="B3:C3"/>
    <mergeCell ref="B5:C5"/>
  </mergeCells>
  <phoneticPr fontId="2" type="noConversion"/>
  <pageMargins left="0.7" right="0.7" top="0.75" bottom="0.75" header="0.3" footer="0.3"/>
  <headerFooter>
    <oddFooter>&amp;L_x000D_&amp;1#&amp;"Raleway"&amp;12&amp;K376092 C1 - INTERNAL</oddFooter>
  </headerFooter>
  <drawing r:id="rId1"/>
  <extLst>
    <ext xmlns:x14="http://schemas.microsoft.com/office/spreadsheetml/2009/9/main" uri="{CCE6A557-97BC-4b89-ADB6-D9C93CAAB3DF}">
      <x14:dataValidations xmlns:xm="http://schemas.microsoft.com/office/excel/2006/main" count="3">
        <x14:dataValidation type="list" allowBlank="1" showInputMessage="1" showErrorMessage="1" xr:uid="{5558B8F3-5D9F-4EEE-8104-CCA0A5FD7CA6}">
          <x14:formula1>
            <xm:f>Données!$A$2:$A$4</xm:f>
          </x14:formula1>
          <xm:sqref>B5</xm:sqref>
        </x14:dataValidation>
        <x14:dataValidation type="list" allowBlank="1" showInputMessage="1" showErrorMessage="1" xr:uid="{C2DCD28B-C67A-449D-8E1C-820B5E1E0947}">
          <x14:formula1>
            <xm:f>Données!$F$2:$F$11</xm:f>
          </x14:formula1>
          <xm:sqref>B6:C6</xm:sqref>
        </x14:dataValidation>
        <x14:dataValidation type="list" allowBlank="1" showInputMessage="1" showErrorMessage="1" xr:uid="{251EDA44-A3E9-4793-A905-45BC7FE88FC7}">
          <x14:formula1>
            <xm:f>Données!$A$7:$A$9</xm:f>
          </x14:formula1>
          <xm:sqref>B4:C4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200EC-BAAD-4106-84EF-E2B57455D54A}">
  <dimension ref="A1:Q15"/>
  <sheetViews>
    <sheetView workbookViewId="0">
      <selection activeCell="N16" sqref="N16"/>
    </sheetView>
  </sheetViews>
  <sheetFormatPr baseColWidth="10" defaultRowHeight="15" x14ac:dyDescent="0.25"/>
  <cols>
    <col min="1" max="1" width="14.28515625" style="1" bestFit="1" customWidth="1"/>
    <col min="2" max="5" width="11.42578125" style="1"/>
    <col min="6" max="6" width="34.140625" style="1" bestFit="1" customWidth="1"/>
    <col min="7" max="13" width="11.42578125" style="1"/>
  </cols>
  <sheetData>
    <row r="1" spans="1:17" ht="25.5" customHeight="1" x14ac:dyDescent="0.25">
      <c r="A1" s="7" t="s">
        <v>2</v>
      </c>
      <c r="C1" s="19" t="s">
        <v>7</v>
      </c>
      <c r="D1" s="19"/>
      <c r="F1" s="4" t="s">
        <v>8</v>
      </c>
      <c r="I1" s="20">
        <v>0</v>
      </c>
      <c r="J1" s="20">
        <v>6</v>
      </c>
      <c r="K1" s="20">
        <v>12</v>
      </c>
      <c r="L1" s="20">
        <v>24</v>
      </c>
      <c r="N1" s="20"/>
      <c r="O1" s="20" t="s">
        <v>30</v>
      </c>
      <c r="P1" s="20" t="s">
        <v>33</v>
      </c>
      <c r="Q1" s="20" t="s">
        <v>36</v>
      </c>
    </row>
    <row r="2" spans="1:17" x14ac:dyDescent="0.25">
      <c r="A2" s="2" t="s">
        <v>3</v>
      </c>
      <c r="C2" s="5">
        <v>45292</v>
      </c>
      <c r="D2" s="6">
        <f xml:space="preserve"> NETWORKDAYS( C2, EOMONTH( C2, 0 ) )</f>
        <v>23</v>
      </c>
      <c r="F2" s="2" t="s">
        <v>9</v>
      </c>
      <c r="I2" s="20" t="s">
        <v>30</v>
      </c>
      <c r="J2" s="20" t="s">
        <v>31</v>
      </c>
      <c r="K2" s="20" t="s">
        <v>32</v>
      </c>
      <c r="L2" s="20" t="s">
        <v>32</v>
      </c>
      <c r="N2" s="20"/>
      <c r="O2">
        <v>0</v>
      </c>
      <c r="P2">
        <v>0</v>
      </c>
      <c r="Q2">
        <v>0</v>
      </c>
    </row>
    <row r="3" spans="1:17" x14ac:dyDescent="0.25">
      <c r="A3" s="2" t="s">
        <v>4</v>
      </c>
      <c r="C3" s="5">
        <v>45323</v>
      </c>
      <c r="D3" s="6">
        <f t="shared" ref="D3:D13" si="0" xml:space="preserve"> NETWORKDAYS( C3, EOMONTH( C3, 0 ) )</f>
        <v>21</v>
      </c>
      <c r="F3" s="2" t="s">
        <v>10</v>
      </c>
      <c r="I3" s="20" t="s">
        <v>33</v>
      </c>
      <c r="J3" s="20" t="s">
        <v>34</v>
      </c>
      <c r="K3" s="20" t="s">
        <v>31</v>
      </c>
      <c r="L3" s="20" t="s">
        <v>35</v>
      </c>
      <c r="N3" s="20">
        <v>180</v>
      </c>
      <c r="O3" s="20">
        <v>30</v>
      </c>
      <c r="P3" s="20">
        <v>15</v>
      </c>
      <c r="Q3" s="20">
        <v>8</v>
      </c>
    </row>
    <row r="4" spans="1:17" x14ac:dyDescent="0.25">
      <c r="A4" s="2" t="s">
        <v>5</v>
      </c>
      <c r="C4" s="5">
        <v>45352</v>
      </c>
      <c r="D4" s="6">
        <f t="shared" si="0"/>
        <v>21</v>
      </c>
      <c r="F4" s="2" t="s">
        <v>11</v>
      </c>
      <c r="I4" s="20" t="s">
        <v>36</v>
      </c>
      <c r="J4" s="20" t="s">
        <v>37</v>
      </c>
      <c r="K4" s="20" t="s">
        <v>31</v>
      </c>
      <c r="L4" s="20" t="s">
        <v>35</v>
      </c>
      <c r="N4" s="20">
        <v>720</v>
      </c>
      <c r="O4" s="20">
        <v>90</v>
      </c>
      <c r="P4" s="20">
        <v>30</v>
      </c>
      <c r="Q4" s="20">
        <v>30</v>
      </c>
    </row>
    <row r="5" spans="1:17" x14ac:dyDescent="0.25">
      <c r="C5" s="5">
        <v>45383</v>
      </c>
      <c r="D5" s="6">
        <f t="shared" si="0"/>
        <v>22</v>
      </c>
      <c r="F5" s="2" t="s">
        <v>12</v>
      </c>
      <c r="N5" s="20">
        <v>1440</v>
      </c>
      <c r="O5" s="20">
        <v>90</v>
      </c>
      <c r="P5" s="20">
        <v>60</v>
      </c>
      <c r="Q5" s="20">
        <v>60</v>
      </c>
    </row>
    <row r="6" spans="1:17" x14ac:dyDescent="0.25">
      <c r="A6" s="4" t="s">
        <v>26</v>
      </c>
      <c r="C6" s="5">
        <v>45413</v>
      </c>
      <c r="D6" s="6">
        <f t="shared" si="0"/>
        <v>23</v>
      </c>
      <c r="F6" s="2" t="s">
        <v>13</v>
      </c>
    </row>
    <row r="7" spans="1:17" x14ac:dyDescent="0.25">
      <c r="A7" s="2" t="s">
        <v>27</v>
      </c>
      <c r="C7" s="5">
        <v>45444</v>
      </c>
      <c r="D7" s="6">
        <f t="shared" si="0"/>
        <v>20</v>
      </c>
      <c r="F7" s="2" t="s">
        <v>14</v>
      </c>
    </row>
    <row r="8" spans="1:17" x14ac:dyDescent="0.25">
      <c r="A8" s="2" t="s">
        <v>28</v>
      </c>
      <c r="C8" s="5">
        <v>45474</v>
      </c>
      <c r="D8" s="6">
        <f t="shared" si="0"/>
        <v>23</v>
      </c>
      <c r="F8" s="2" t="s">
        <v>17</v>
      </c>
    </row>
    <row r="9" spans="1:17" x14ac:dyDescent="0.25">
      <c r="A9" s="2" t="s">
        <v>29</v>
      </c>
      <c r="C9" s="5">
        <v>45505</v>
      </c>
      <c r="D9" s="6">
        <f t="shared" si="0"/>
        <v>22</v>
      </c>
      <c r="F9" s="2" t="s">
        <v>18</v>
      </c>
    </row>
    <row r="10" spans="1:17" x14ac:dyDescent="0.25">
      <c r="C10" s="5">
        <v>45536</v>
      </c>
      <c r="D10" s="6">
        <f t="shared" si="0"/>
        <v>21</v>
      </c>
      <c r="F10" s="2" t="s">
        <v>15</v>
      </c>
    </row>
    <row r="11" spans="1:17" x14ac:dyDescent="0.25">
      <c r="C11" s="5">
        <v>45566</v>
      </c>
      <c r="D11" s="6">
        <f t="shared" si="0"/>
        <v>23</v>
      </c>
      <c r="F11" s="2" t="s">
        <v>16</v>
      </c>
    </row>
    <row r="12" spans="1:17" x14ac:dyDescent="0.25">
      <c r="C12" s="5">
        <v>45597</v>
      </c>
      <c r="D12" s="6">
        <f t="shared" si="0"/>
        <v>21</v>
      </c>
    </row>
    <row r="13" spans="1:17" x14ac:dyDescent="0.25">
      <c r="C13" s="5">
        <v>45627</v>
      </c>
      <c r="D13" s="6">
        <f t="shared" si="0"/>
        <v>22</v>
      </c>
    </row>
    <row r="15" spans="1:17" x14ac:dyDescent="0.25">
      <c r="N15">
        <f>VLOOKUP(245,Données!N2:Q5,2,1)</f>
        <v>30</v>
      </c>
    </row>
  </sheetData>
  <mergeCells count="1">
    <mergeCell ref="C1:D1"/>
  </mergeCells>
  <pageMargins left="0.7" right="0.7" top="0.75" bottom="0.75" header="0.3" footer="0.3"/>
</worksheet>
</file>

<file path=docMetadata/LabelInfo.xml><?xml version="1.0" encoding="utf-8"?>
<clbl:labelList xmlns:clbl="http://schemas.microsoft.com/office/2020/mipLabelMetadata">
  <clbl:label id="{2cf91e20-ca8e-489c-ae8a-6c7e80782e4a}" enabled="1" method="Privileged" siteId="{f4f6b57d-47a1-4875-bd9b-4260c557ccbf}"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STC</vt:lpstr>
      <vt:lpstr>Données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Gregory AGEZ</dc:creator>
  <cp:lastModifiedBy>costumer3</cp:lastModifiedBy>
  <dcterms:created xsi:type="dcterms:W3CDTF">2024-09-20T15:21:03Z</dcterms:created>
  <dcterms:modified xsi:type="dcterms:W3CDTF">2024-09-21T09:50:14Z</dcterms:modified>
</cp:coreProperties>
</file>