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webextension1.xml" ContentType="application/vnd.ms-office.webextensi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CFEA4090-C15E-4DE3-86A4-ACF8CC601B42}" xr6:coauthVersionLast="36" xr6:coauthVersionMax="36" xr10:uidLastSave="{00000000-0000-0000-0000-000000000000}"/>
  <bookViews>
    <workbookView xWindow="0" yWindow="0" windowWidth="19200" windowHeight="10350" activeTab="1" xr2:uid="{00000000-000D-0000-FFFF-FFFF00000000}"/>
  </bookViews>
  <sheets>
    <sheet name="Base de données" sheetId="1" r:id="rId1"/>
    <sheet name="FEUILLE SOIN" sheetId="4" r:id="rId2"/>
  </sheets>
  <definedNames>
    <definedName name="Déplacement">'Base de données'!$E$34:$E$36</definedName>
    <definedName name="NomPatient">'Base de données'!$B$5:$B$31</definedName>
    <definedName name="NomSoin">'Base de données'!$D$5:$D$27</definedName>
    <definedName name="Soin">'Base de données'!$D$5:$D$11,'Base de données'!$D$12:$D$16</definedName>
    <definedName name="Soins">'Base de données'!$D$5:$D$11</definedName>
    <definedName name="Tb_Soins">'Base de données'!$D$4:$E$27</definedName>
  </definedNames>
  <calcPr calcId="162913"/>
</workbook>
</file>

<file path=xl/calcChain.xml><?xml version="1.0" encoding="utf-8"?>
<calcChain xmlns="http://schemas.openxmlformats.org/spreadsheetml/2006/main">
  <c r="G4" i="4" l="1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" i="4"/>
  <c r="F3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4" i="4"/>
  <c r="F33" i="4" l="1"/>
  <c r="C4" i="4"/>
  <c r="C5" i="4"/>
  <c r="D5" i="4" s="1"/>
  <c r="C6" i="4"/>
  <c r="C7" i="4"/>
  <c r="D7" i="4" s="1"/>
  <c r="C8" i="4"/>
  <c r="D8" i="4" s="1"/>
  <c r="C9" i="4"/>
  <c r="D9" i="4" s="1"/>
  <c r="C10" i="4"/>
  <c r="C11" i="4"/>
  <c r="D11" i="4" s="1"/>
  <c r="C12" i="4"/>
  <c r="C13" i="4"/>
  <c r="D13" i="4" s="1"/>
  <c r="C14" i="4"/>
  <c r="C15" i="4"/>
  <c r="D15" i="4" s="1"/>
  <c r="C16" i="4"/>
  <c r="C17" i="4"/>
  <c r="D17" i="4" s="1"/>
  <c r="C18" i="4"/>
  <c r="C19" i="4"/>
  <c r="D19" i="4" s="1"/>
  <c r="C20" i="4"/>
  <c r="C21" i="4"/>
  <c r="D21" i="4" s="1"/>
  <c r="C22" i="4"/>
  <c r="C23" i="4"/>
  <c r="D23" i="4" s="1"/>
  <c r="C24" i="4"/>
  <c r="D24" i="4" s="1"/>
  <c r="C25" i="4"/>
  <c r="D25" i="4" s="1"/>
  <c r="C26" i="4"/>
  <c r="C27" i="4"/>
  <c r="D27" i="4" s="1"/>
  <c r="C28" i="4"/>
  <c r="C29" i="4"/>
  <c r="D29" i="4" s="1"/>
  <c r="C30" i="4"/>
  <c r="C31" i="4"/>
  <c r="D31" i="4" s="1"/>
  <c r="C32" i="4"/>
  <c r="C3" i="4"/>
  <c r="D3" i="4" s="1"/>
  <c r="E24" i="4" l="1"/>
  <c r="E8" i="4"/>
  <c r="D20" i="4"/>
  <c r="E20" i="4" s="1"/>
  <c r="H20" i="4" s="1"/>
  <c r="D4" i="4"/>
  <c r="E4" i="4" s="1"/>
  <c r="H4" i="4" s="1"/>
  <c r="D32" i="4"/>
  <c r="E32" i="4" s="1"/>
  <c r="H32" i="4" s="1"/>
  <c r="D16" i="4"/>
  <c r="E16" i="4" s="1"/>
  <c r="D28" i="4"/>
  <c r="E28" i="4" s="1"/>
  <c r="H28" i="4" s="1"/>
  <c r="D12" i="4"/>
  <c r="E12" i="4" s="1"/>
  <c r="H12" i="4" s="1"/>
  <c r="D30" i="4"/>
  <c r="E30" i="4" s="1"/>
  <c r="D26" i="4"/>
  <c r="E26" i="4" s="1"/>
  <c r="D22" i="4"/>
  <c r="E22" i="4" s="1"/>
  <c r="H22" i="4" s="1"/>
  <c r="D18" i="4"/>
  <c r="E18" i="4" s="1"/>
  <c r="H18" i="4" s="1"/>
  <c r="D14" i="4"/>
  <c r="E14" i="4" s="1"/>
  <c r="H14" i="4" s="1"/>
  <c r="D10" i="4"/>
  <c r="E10" i="4" s="1"/>
  <c r="H10" i="4" s="1"/>
  <c r="D6" i="4"/>
  <c r="E6" i="4" s="1"/>
  <c r="E3" i="4"/>
  <c r="E29" i="4"/>
  <c r="E25" i="4"/>
  <c r="E21" i="4"/>
  <c r="H21" i="4" s="1"/>
  <c r="E17" i="4"/>
  <c r="H17" i="4" s="1"/>
  <c r="E13" i="4"/>
  <c r="H13" i="4" s="1"/>
  <c r="E9" i="4"/>
  <c r="E5" i="4"/>
  <c r="E31" i="4"/>
  <c r="H31" i="4" s="1"/>
  <c r="E27" i="4"/>
  <c r="H27" i="4" s="1"/>
  <c r="E23" i="4"/>
  <c r="E19" i="4"/>
  <c r="E15" i="4"/>
  <c r="H15" i="4" s="1"/>
  <c r="E11" i="4"/>
  <c r="E7" i="4"/>
  <c r="L29" i="4"/>
  <c r="M29" i="4" s="1"/>
  <c r="N29" i="4" s="1"/>
  <c r="Q29" i="4" s="1"/>
  <c r="L9" i="4"/>
  <c r="M9" i="4" s="1"/>
  <c r="Q1" i="4"/>
  <c r="O33" i="4"/>
  <c r="P33" i="4"/>
  <c r="G33" i="4"/>
  <c r="L33" i="4"/>
  <c r="L32" i="4"/>
  <c r="L31" i="4"/>
  <c r="L30" i="4"/>
  <c r="M30" i="4" s="1"/>
  <c r="L28" i="4"/>
  <c r="M28" i="4" s="1"/>
  <c r="N28" i="4" s="1"/>
  <c r="Q28" i="4" s="1"/>
  <c r="L27" i="4"/>
  <c r="L26" i="4"/>
  <c r="L25" i="4"/>
  <c r="M25" i="4" s="1"/>
  <c r="L24" i="4"/>
  <c r="M24" i="4" s="1"/>
  <c r="L23" i="4"/>
  <c r="L22" i="4"/>
  <c r="L21" i="4"/>
  <c r="M21" i="4" s="1"/>
  <c r="L20" i="4"/>
  <c r="M20" i="4" s="1"/>
  <c r="L19" i="4"/>
  <c r="L18" i="4"/>
  <c r="M18" i="4" s="1"/>
  <c r="L17" i="4"/>
  <c r="L16" i="4"/>
  <c r="M16" i="4" s="1"/>
  <c r="L15" i="4"/>
  <c r="M15" i="4" s="1"/>
  <c r="N15" i="4" s="1"/>
  <c r="Q15" i="4" s="1"/>
  <c r="L14" i="4"/>
  <c r="M14" i="4" s="1"/>
  <c r="N14" i="4" s="1"/>
  <c r="Q14" i="4" s="1"/>
  <c r="L13" i="4"/>
  <c r="M13" i="4" s="1"/>
  <c r="L12" i="4"/>
  <c r="L11" i="4"/>
  <c r="L10" i="4"/>
  <c r="M10" i="4" s="1"/>
  <c r="N10" i="4" s="1"/>
  <c r="Q10" i="4" s="1"/>
  <c r="L8" i="4"/>
  <c r="M8" i="4" s="1"/>
  <c r="L7" i="4"/>
  <c r="M7" i="4" s="1"/>
  <c r="N7" i="4" s="1"/>
  <c r="Q7" i="4" s="1"/>
  <c r="L6" i="4"/>
  <c r="M6" i="4" s="1"/>
  <c r="L5" i="4"/>
  <c r="M5" i="4" s="1"/>
  <c r="N5" i="4" s="1"/>
  <c r="Q5" i="4" s="1"/>
  <c r="L4" i="4"/>
  <c r="M4" i="4" s="1"/>
  <c r="N4" i="4" s="1"/>
  <c r="Q4" i="4" s="1"/>
  <c r="L3" i="4"/>
  <c r="M3" i="4" s="1"/>
  <c r="M11" i="4"/>
  <c r="N11" i="4" s="1"/>
  <c r="Q11" i="4" s="1"/>
  <c r="M17" i="4"/>
  <c r="M19" i="4"/>
  <c r="N19" i="4" s="1"/>
  <c r="Q19" i="4" s="1"/>
  <c r="M23" i="4"/>
  <c r="M27" i="4"/>
  <c r="M32" i="4"/>
  <c r="H23" i="4"/>
  <c r="H24" i="4"/>
  <c r="H5" i="4"/>
  <c r="H8" i="4"/>
  <c r="N25" i="4" l="1"/>
  <c r="Q25" i="4" s="1"/>
  <c r="N17" i="4"/>
  <c r="Q17" i="4" s="1"/>
  <c r="N18" i="4"/>
  <c r="Q18" i="4" s="1"/>
  <c r="N24" i="4"/>
  <c r="Q24" i="4" s="1"/>
  <c r="N20" i="4"/>
  <c r="Q20" i="4" s="1"/>
  <c r="N16" i="4"/>
  <c r="Q16" i="4" s="1"/>
  <c r="M26" i="4"/>
  <c r="N26" i="4" s="1"/>
  <c r="Q26" i="4" s="1"/>
  <c r="H11" i="4"/>
  <c r="N6" i="4"/>
  <c r="Q6" i="4" s="1"/>
  <c r="M31" i="4"/>
  <c r="N31" i="4" s="1"/>
  <c r="Q31" i="4" s="1"/>
  <c r="H30" i="4"/>
  <c r="N23" i="4"/>
  <c r="Q23" i="4" s="1"/>
  <c r="N27" i="4"/>
  <c r="Q27" i="4" s="1"/>
  <c r="N32" i="4"/>
  <c r="Q32" i="4" s="1"/>
  <c r="D33" i="4"/>
  <c r="H16" i="4"/>
  <c r="H7" i="4"/>
  <c r="H26" i="4"/>
  <c r="M12" i="4"/>
  <c r="N12" i="4" s="1"/>
  <c r="Q12" i="4" s="1"/>
  <c r="H6" i="4"/>
  <c r="M22" i="4"/>
  <c r="N22" i="4" s="1"/>
  <c r="Q22" i="4" s="1"/>
  <c r="N3" i="4"/>
  <c r="N13" i="4"/>
  <c r="Q13" i="4" s="1"/>
  <c r="H25" i="4"/>
  <c r="N8" i="4"/>
  <c r="Q8" i="4" s="1"/>
  <c r="N30" i="4"/>
  <c r="Q30" i="4" s="1"/>
  <c r="H9" i="4"/>
  <c r="H29" i="4"/>
  <c r="N9" i="4"/>
  <c r="Q9" i="4" s="1"/>
  <c r="N21" i="4"/>
  <c r="Q21" i="4" s="1"/>
  <c r="M33" i="4" l="1"/>
  <c r="H3" i="4"/>
  <c r="H19" i="4"/>
  <c r="Q3" i="4"/>
  <c r="N33" i="4"/>
  <c r="Q33" i="4" s="1"/>
  <c r="E33" i="4" l="1"/>
  <c r="H33" i="4" s="1"/>
</calcChain>
</file>

<file path=xl/sharedStrings.xml><?xml version="1.0" encoding="utf-8"?>
<sst xmlns="http://schemas.openxmlformats.org/spreadsheetml/2006/main" count="153" uniqueCount="86">
  <si>
    <t>Infirmier</t>
  </si>
  <si>
    <t>Civilité</t>
  </si>
  <si>
    <t>Nom Patient</t>
  </si>
  <si>
    <t>Soins</t>
  </si>
  <si>
    <t>Tarification</t>
  </si>
  <si>
    <t>M.</t>
  </si>
  <si>
    <t>Mme</t>
  </si>
  <si>
    <t>AMI14</t>
  </si>
  <si>
    <t>AMI 1</t>
  </si>
  <si>
    <t>AMI 1,5</t>
  </si>
  <si>
    <t>AMI2</t>
  </si>
  <si>
    <t>AMI3</t>
  </si>
  <si>
    <t>AMI4</t>
  </si>
  <si>
    <t>AMI5</t>
  </si>
  <si>
    <t>AIS3</t>
  </si>
  <si>
    <t>AIS6</t>
  </si>
  <si>
    <t>PDS</t>
  </si>
  <si>
    <t>IM S/C</t>
  </si>
  <si>
    <t>Indemnités de déplacement</t>
  </si>
  <si>
    <t>Tarif</t>
  </si>
  <si>
    <t>Semaine</t>
  </si>
  <si>
    <t>Dimanche</t>
  </si>
  <si>
    <t>Soins Manuel</t>
  </si>
  <si>
    <t>AMI 4.1</t>
  </si>
  <si>
    <t>AIS 4</t>
  </si>
  <si>
    <t>…</t>
  </si>
  <si>
    <t>MATIN</t>
  </si>
  <si>
    <t>Ide :</t>
  </si>
  <si>
    <t>Le :</t>
  </si>
  <si>
    <t>APRES MIDI</t>
  </si>
  <si>
    <t>Patient</t>
  </si>
  <si>
    <t xml:space="preserve">Soins </t>
  </si>
  <si>
    <t>Frais 10%</t>
  </si>
  <si>
    <t>Total Soins</t>
  </si>
  <si>
    <t xml:space="preserve">Total </t>
  </si>
  <si>
    <t>Total Colonne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</si>
  <si>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</si>
  <si>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</si>
  <si>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</si>
  <si>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</si>
  <si>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</si>
  <si>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</si>
  <si>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</si>
  <si>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</si>
  <si>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</si>
  <si>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</si>
  <si>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</si>
  <si>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</si>
  <si>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</si>
  <si>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</si>
  <si>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</si>
  <si>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</si>
  <si>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</si>
  <si>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</si>
  <si>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</si>
  <si>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</si>
  <si>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toto21</t>
  </si>
  <si>
    <t>toto22</t>
  </si>
  <si>
    <t>toto23</t>
  </si>
  <si>
    <t>toto24</t>
  </si>
  <si>
    <t>toto25</t>
  </si>
  <si>
    <t>toto26</t>
  </si>
  <si>
    <t>toto27</t>
  </si>
  <si>
    <t>toto28</t>
  </si>
  <si>
    <t>toto29</t>
  </si>
  <si>
    <t>toto30</t>
  </si>
  <si>
    <t>toto31</t>
  </si>
  <si>
    <t>toto32</t>
  </si>
  <si>
    <t>toto33</t>
  </si>
  <si>
    <t>toto34</t>
  </si>
  <si>
    <t>toto35</t>
  </si>
  <si>
    <t>toto36</t>
  </si>
  <si>
    <t>toto37</t>
  </si>
  <si>
    <t>toto38</t>
  </si>
  <si>
    <t>toto39</t>
  </si>
  <si>
    <t>toto40</t>
  </si>
  <si>
    <t>toto41</t>
  </si>
  <si>
    <t>toto42</t>
  </si>
  <si>
    <t>toto43</t>
  </si>
  <si>
    <t>toto44</t>
  </si>
  <si>
    <t>toto45</t>
  </si>
  <si>
    <t>toto46</t>
  </si>
  <si>
    <t>toto47</t>
  </si>
  <si>
    <t>toto48</t>
  </si>
  <si>
    <t>toto49</t>
  </si>
  <si>
    <t>toto50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</si>
</sst>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0\ &quot;€&quot;"/>
  </numFmts>
  <fonts count="1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4" fontId="0" fillId="0" borderId="8" xfId="0" applyNumberFormat="1" applyBorder="1"/>
    <xf numFmtId="14" fontId="0" fillId="0" borderId="0" xfId="0" applyNumberFormat="1"/>
    <xf numFmtId="164" fontId="0" fillId="0" borderId="14" xfId="0" applyNumberFormat="1" applyBorder="1" applyAlignment="1">
      <alignment horizontal="center"/>
    </xf>
    <xf numFmtId="164" fontId="0" fillId="0" borderId="6" xfId="0" applyNumberFormat="1" applyBorder="1"/>
    <xf numFmtId="14" fontId="3" fillId="2" borderId="0" xfId="0" applyNumberFormat="1" applyFont="1" applyFill="1"/>
    <xf numFmtId="0" fontId="1" fillId="3" borderId="0" xfId="0" applyFont="1" applyFill="1" applyAlignment="1">
      <alignment vertical="center"/>
    </xf>
    <xf numFmtId="0" fontId="4" fillId="3" borderId="0" xfId="0" applyFont="1" applyFill="1" applyAlignment="1">
      <alignment horizontal="right" vertical="center"/>
    </xf>
    <xf numFmtId="0" fontId="2" fillId="3" borderId="5" xfId="0" applyFont="1" applyFill="1" applyBorder="1"/>
    <xf numFmtId="0" fontId="2" fillId="3" borderId="3" xfId="0" applyFont="1" applyFill="1" applyBorder="1"/>
    <xf numFmtId="164" fontId="2" fillId="3" borderId="3" xfId="0" applyNumberFormat="1" applyFont="1" applyFill="1" applyBorder="1" applyAlignment="1">
      <alignment horizontal="center"/>
    </xf>
    <xf numFmtId="14" fontId="1" fillId="3" borderId="0" xfId="0" applyNumberFormat="1" applyFont="1" applyFill="1" applyAlignment="1">
      <alignment vertical="center"/>
    </xf>
    <xf numFmtId="14" fontId="5" fillId="3" borderId="0" xfId="0" applyNumberFormat="1" applyFont="1" applyFill="1" applyAlignment="1">
      <alignment vertical="center"/>
    </xf>
    <xf numFmtId="0" fontId="0" fillId="5" borderId="4" xfId="0" applyFill="1" applyBorder="1"/>
    <xf numFmtId="0" fontId="0" fillId="5" borderId="7" xfId="0" applyFill="1" applyBorder="1"/>
    <xf numFmtId="0" fontId="0" fillId="6" borderId="6" xfId="0" applyFill="1" applyBorder="1"/>
    <xf numFmtId="164" fontId="0" fillId="6" borderId="8" xfId="0" applyNumberFormat="1" applyFill="1" applyBorder="1"/>
    <xf numFmtId="164" fontId="0" fillId="6" borderId="11" xfId="0" applyNumberFormat="1" applyFill="1" applyBorder="1"/>
    <xf numFmtId="165" fontId="0" fillId="6" borderId="8" xfId="0" applyNumberFormat="1" applyFill="1" applyBorder="1"/>
    <xf numFmtId="165" fontId="0" fillId="6" borderId="9" xfId="0" applyNumberFormat="1" applyFill="1" applyBorder="1"/>
    <xf numFmtId="0" fontId="0" fillId="6" borderId="14" xfId="0" applyFill="1" applyBorder="1"/>
    <xf numFmtId="0" fontId="0" fillId="6" borderId="1" xfId="0" applyFill="1" applyBorder="1"/>
    <xf numFmtId="0" fontId="5" fillId="7" borderId="0" xfId="0" applyFont="1" applyFill="1" applyAlignment="1">
      <alignment vertical="center"/>
    </xf>
    <xf numFmtId="0" fontId="1" fillId="7" borderId="0" xfId="0" applyFont="1" applyFill="1" applyAlignment="1">
      <alignment vertical="center"/>
    </xf>
    <xf numFmtId="0" fontId="4" fillId="7" borderId="0" xfId="0" applyFont="1" applyFill="1" applyAlignment="1">
      <alignment horizontal="right" vertical="center"/>
    </xf>
    <xf numFmtId="0" fontId="2" fillId="7" borderId="5" xfId="0" applyFont="1" applyFill="1" applyBorder="1"/>
    <xf numFmtId="164" fontId="2" fillId="7" borderId="3" xfId="0" applyNumberFormat="1" applyFont="1" applyFill="1" applyBorder="1" applyAlignment="1">
      <alignment horizontal="center"/>
    </xf>
    <xf numFmtId="0" fontId="6" fillId="0" borderId="0" xfId="0" applyFont="1"/>
    <xf numFmtId="0" fontId="6" fillId="4" borderId="0" xfId="0" applyFont="1" applyFill="1"/>
    <xf numFmtId="0" fontId="6" fillId="5" borderId="4" xfId="0" applyFont="1" applyFill="1" applyBorder="1"/>
    <xf numFmtId="0" fontId="6" fillId="5" borderId="6" xfId="0" applyFont="1" applyFill="1" applyBorder="1"/>
    <xf numFmtId="0" fontId="6" fillId="6" borderId="4" xfId="0" applyFont="1" applyFill="1" applyBorder="1"/>
    <xf numFmtId="0" fontId="6" fillId="6" borderId="7" xfId="0" applyFont="1" applyFill="1" applyBorder="1"/>
    <xf numFmtId="0" fontId="6" fillId="6" borderId="10" xfId="0" applyFont="1" applyFill="1" applyBorder="1"/>
    <xf numFmtId="0" fontId="6" fillId="6" borderId="5" xfId="0" applyFont="1" applyFill="1" applyBorder="1"/>
    <xf numFmtId="164" fontId="7" fillId="3" borderId="9" xfId="0" applyNumberFormat="1" applyFont="1" applyFill="1" applyBorder="1"/>
    <xf numFmtId="164" fontId="7" fillId="7" borderId="9" xfId="0" applyNumberFormat="1" applyFont="1" applyFill="1" applyBorder="1"/>
    <xf numFmtId="0" fontId="8" fillId="4" borderId="0" xfId="0" applyFont="1" applyFill="1" applyAlignment="1">
      <alignment vertical="center"/>
    </xf>
    <xf numFmtId="0" fontId="2" fillId="5" borderId="15" xfId="0" applyFont="1" applyFill="1" applyBorder="1"/>
    <xf numFmtId="0" fontId="2" fillId="6" borderId="16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right"/>
    </xf>
    <xf numFmtId="0" fontId="0" fillId="5" borderId="10" xfId="0" applyFill="1" applyBorder="1"/>
    <xf numFmtId="0" fontId="0" fillId="6" borderId="2" xfId="0" applyFill="1" applyBorder="1"/>
    <xf numFmtId="164" fontId="0" fillId="0" borderId="2" xfId="0" applyNumberFormat="1" applyBorder="1" applyAlignment="1">
      <alignment horizontal="center"/>
    </xf>
    <xf numFmtId="164" fontId="0" fillId="0" borderId="11" xfId="0" applyNumberFormat="1" applyBorder="1"/>
    <xf numFmtId="14" fontId="9" fillId="3" borderId="0" xfId="0" applyNumberFormat="1" applyFont="1" applyFill="1" applyAlignment="1">
      <alignment horizontal="right" vertical="center"/>
    </xf>
    <xf numFmtId="0" fontId="9" fillId="3" borderId="0" xfId="0" applyFont="1" applyFill="1" applyAlignment="1">
      <alignment horizontal="right" vertical="center"/>
    </xf>
    <xf numFmtId="0" fontId="9" fillId="7" borderId="0" xfId="0" applyFont="1" applyFill="1" applyAlignment="1">
      <alignment horizontal="right" vertical="center"/>
    </xf>
    <xf numFmtId="14" fontId="9" fillId="7" borderId="0" xfId="0" applyNumberFormat="1" applyFont="1" applyFill="1" applyAlignment="1">
      <alignment vertical="center"/>
    </xf>
    <xf numFmtId="0" fontId="6" fillId="5" borderId="1" xfId="0" applyFont="1" applyFill="1" applyBorder="1"/>
    <xf numFmtId="0" fontId="6" fillId="8" borderId="1" xfId="0" applyFont="1" applyFill="1" applyBorder="1"/>
    <xf numFmtId="0" fontId="0" fillId="8" borderId="1" xfId="0" applyFill="1" applyBorder="1"/>
    <xf numFmtId="164" fontId="0" fillId="8" borderId="1" xfId="0" applyNumberFormat="1" applyFill="1" applyBorder="1"/>
    <xf numFmtId="0" fontId="6" fillId="9" borderId="4" xfId="0" applyFont="1" applyFill="1" applyBorder="1"/>
    <xf numFmtId="0" fontId="0" fillId="9" borderId="6" xfId="0" applyFill="1" applyBorder="1" applyAlignment="1">
      <alignment horizontal="center"/>
    </xf>
    <xf numFmtId="0" fontId="6" fillId="9" borderId="7" xfId="0" applyFont="1" applyFill="1" applyBorder="1"/>
    <xf numFmtId="164" fontId="0" fillId="9" borderId="8" xfId="0" applyNumberFormat="1" applyFill="1" applyBorder="1"/>
    <xf numFmtId="0" fontId="6" fillId="9" borderId="12" xfId="0" applyFont="1" applyFill="1" applyBorder="1"/>
    <xf numFmtId="164" fontId="0" fillId="9" borderId="13" xfId="0" applyNumberFormat="1" applyFill="1" applyBorder="1"/>
    <xf numFmtId="0" fontId="6" fillId="9" borderId="5" xfId="0" applyFont="1" applyFill="1" applyBorder="1"/>
    <xf numFmtId="164" fontId="0" fillId="9" borderId="9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28575</xdr:colOff>
      <xdr:row>9</xdr:row>
      <xdr:rowOff>180975</xdr:rowOff>
    </xdr:from>
    <xdr:to>
      <xdr:col>20</xdr:col>
      <xdr:colOff>190500</xdr:colOff>
      <xdr:row>19</xdr:row>
      <xdr:rowOff>133350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2" name="Complément 1" title="Mini Calendar and Date Picker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Complément 1" title="Mini Calendar and Date Picker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webextension1.xml><?xml version="1.0" encoding="utf-8"?>
<we:webextension xmlns:we="http://schemas.microsoft.com/office/webextensions/webextension/2010/11" id="{00000000-0008-0000-0100-000002000000}">
  <we:reference id="wa102957665" version="1.3.0.0" store="fr-FR" storeType="OMEX"/>
  <we:alternateReferences>
    <we:reference id="WA102957665" version="1.3.0.0" store="WA102957665" storeType="OMEX"/>
  </we:alternateReferences>
  <we:properties>
    <we:property name="opt_size" value="0"/>
    <we:property name="opt_theme" value="1"/>
    <we:property name="opt_wn" value="false"/>
    <we:property name="opt_cal_sys" value="11"/>
  </we:properties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5"/>
  <sheetViews>
    <sheetView topLeftCell="A5" workbookViewId="0">
      <selection activeCell="D17" sqref="D17"/>
    </sheetView>
  </sheetViews>
  <sheetFormatPr baseColWidth="10" defaultColWidth="11.42578125" defaultRowHeight="15" x14ac:dyDescent="0.25"/>
  <cols>
    <col min="1" max="1" width="8.85546875" customWidth="1"/>
    <col min="2" max="2" width="20.7109375" customWidth="1"/>
    <col min="4" max="4" width="29" customWidth="1"/>
  </cols>
  <sheetData>
    <row r="1" spans="1:5" x14ac:dyDescent="0.25">
      <c r="A1" s="29" t="s">
        <v>0</v>
      </c>
      <c r="B1" s="30"/>
      <c r="C1" s="29"/>
      <c r="D1" s="29"/>
    </row>
    <row r="2" spans="1:5" x14ac:dyDescent="0.25">
      <c r="A2" s="29"/>
      <c r="B2" s="29"/>
      <c r="C2" s="29"/>
      <c r="D2" s="29"/>
    </row>
    <row r="3" spans="1:5" ht="15.75" thickBot="1" x14ac:dyDescent="0.3">
      <c r="A3" s="29"/>
      <c r="B3" s="29"/>
      <c r="C3" s="29"/>
      <c r="D3" s="29"/>
    </row>
    <row r="4" spans="1:5" x14ac:dyDescent="0.25">
      <c r="A4" s="31" t="s">
        <v>1</v>
      </c>
      <c r="B4" s="32" t="s">
        <v>2</v>
      </c>
      <c r="C4" s="29"/>
      <c r="D4" s="33" t="s">
        <v>3</v>
      </c>
      <c r="E4" s="17" t="s">
        <v>4</v>
      </c>
    </row>
    <row r="5" spans="1:5" x14ac:dyDescent="0.25">
      <c r="A5" s="52" t="s">
        <v>5</v>
      </c>
      <c r="B5" s="52" t="s">
        <v>36</v>
      </c>
      <c r="C5" s="29"/>
      <c r="D5" s="34"/>
      <c r="E5" s="18"/>
    </row>
    <row r="6" spans="1:5" x14ac:dyDescent="0.25">
      <c r="A6" s="52" t="s">
        <v>6</v>
      </c>
      <c r="B6" s="52" t="s">
        <v>37</v>
      </c>
      <c r="C6" s="29"/>
      <c r="D6" s="34" t="s">
        <v>7</v>
      </c>
      <c r="E6" s="18">
        <v>44.1</v>
      </c>
    </row>
    <row r="7" spans="1:5" x14ac:dyDescent="0.25">
      <c r="A7" s="52" t="s">
        <v>6</v>
      </c>
      <c r="B7" s="52" t="s">
        <v>38</v>
      </c>
      <c r="C7" s="29"/>
      <c r="D7" s="34" t="s">
        <v>8</v>
      </c>
      <c r="E7" s="18">
        <v>3.15</v>
      </c>
    </row>
    <row r="8" spans="1:5" x14ac:dyDescent="0.25">
      <c r="A8" s="52" t="s">
        <v>6</v>
      </c>
      <c r="B8" s="52" t="s">
        <v>39</v>
      </c>
      <c r="C8" s="29"/>
      <c r="D8" s="34" t="s">
        <v>9</v>
      </c>
      <c r="E8" s="18">
        <v>4.7300000000000004</v>
      </c>
    </row>
    <row r="9" spans="1:5" x14ac:dyDescent="0.25">
      <c r="A9" s="52" t="s">
        <v>5</v>
      </c>
      <c r="B9" s="52" t="s">
        <v>40</v>
      </c>
      <c r="C9" s="29"/>
      <c r="D9" s="34" t="s">
        <v>10</v>
      </c>
      <c r="E9" s="18">
        <v>6.3</v>
      </c>
    </row>
    <row r="10" spans="1:5" x14ac:dyDescent="0.25">
      <c r="A10" s="52" t="s">
        <v>5</v>
      </c>
      <c r="B10" s="52" t="s">
        <v>41</v>
      </c>
      <c r="C10" s="29"/>
      <c r="D10" s="35" t="s">
        <v>11</v>
      </c>
      <c r="E10" s="19">
        <v>9.4499999999999993</v>
      </c>
    </row>
    <row r="11" spans="1:5" x14ac:dyDescent="0.25">
      <c r="A11" s="52" t="s">
        <v>6</v>
      </c>
      <c r="B11" s="52" t="s">
        <v>42</v>
      </c>
      <c r="C11" s="29"/>
      <c r="D11" s="34" t="s">
        <v>12</v>
      </c>
      <c r="E11" s="18">
        <v>12.6</v>
      </c>
    </row>
    <row r="12" spans="1:5" x14ac:dyDescent="0.25">
      <c r="A12" s="52" t="s">
        <v>6</v>
      </c>
      <c r="B12" s="52" t="s">
        <v>43</v>
      </c>
      <c r="C12" s="29"/>
      <c r="D12" s="34" t="s">
        <v>13</v>
      </c>
      <c r="E12" s="20">
        <v>15.75</v>
      </c>
    </row>
    <row r="13" spans="1:5" x14ac:dyDescent="0.25">
      <c r="A13" s="52" t="s">
        <v>5</v>
      </c>
      <c r="B13" s="52" t="s">
        <v>44</v>
      </c>
      <c r="C13" s="29"/>
      <c r="D13" s="34" t="s">
        <v>14</v>
      </c>
      <c r="E13" s="20">
        <v>7.95</v>
      </c>
    </row>
    <row r="14" spans="1:5" x14ac:dyDescent="0.25">
      <c r="A14" s="52" t="s">
        <v>6</v>
      </c>
      <c r="B14" s="52" t="s">
        <v>45</v>
      </c>
      <c r="C14" s="29"/>
      <c r="D14" s="34" t="s">
        <v>15</v>
      </c>
      <c r="E14" s="20">
        <v>15.9</v>
      </c>
    </row>
    <row r="15" spans="1:5" x14ac:dyDescent="0.25">
      <c r="A15" s="52" t="s">
        <v>6</v>
      </c>
      <c r="B15" s="52" t="s">
        <v>46</v>
      </c>
      <c r="C15" s="29"/>
      <c r="D15" s="34" t="s">
        <v>16</v>
      </c>
      <c r="E15" s="20">
        <v>6.08</v>
      </c>
    </row>
    <row r="16" spans="1:5" ht="15.75" thickBot="1" x14ac:dyDescent="0.3">
      <c r="A16" s="52" t="s">
        <v>5</v>
      </c>
      <c r="B16" s="52" t="s">
        <v>47</v>
      </c>
      <c r="C16" s="29"/>
      <c r="D16" s="36" t="s">
        <v>17</v>
      </c>
      <c r="E16" s="21">
        <v>4.5</v>
      </c>
    </row>
    <row r="17" spans="1:5" x14ac:dyDescent="0.25">
      <c r="A17" s="52" t="s">
        <v>6</v>
      </c>
      <c r="B17" s="52" t="s">
        <v>48</v>
      </c>
      <c r="C17" s="29"/>
      <c r="D17" s="53" t="s">
        <v>22</v>
      </c>
      <c r="E17" s="54" t="s">
        <v>4</v>
      </c>
    </row>
    <row r="18" spans="1:5" x14ac:dyDescent="0.25">
      <c r="A18" s="52" t="s">
        <v>5</v>
      </c>
      <c r="B18" s="52" t="s">
        <v>49</v>
      </c>
      <c r="C18" s="29"/>
      <c r="D18" s="53" t="s">
        <v>23</v>
      </c>
      <c r="E18" s="55">
        <v>12.91</v>
      </c>
    </row>
    <row r="19" spans="1:5" x14ac:dyDescent="0.25">
      <c r="A19" s="52" t="s">
        <v>6</v>
      </c>
      <c r="B19" s="52" t="s">
        <v>50</v>
      </c>
      <c r="C19" s="29"/>
      <c r="D19" s="53" t="s">
        <v>24</v>
      </c>
      <c r="E19" s="55">
        <v>10.6</v>
      </c>
    </row>
    <row r="20" spans="1:5" x14ac:dyDescent="0.25">
      <c r="A20" s="52" t="s">
        <v>6</v>
      </c>
      <c r="B20" s="52" t="s">
        <v>51</v>
      </c>
      <c r="C20" s="29"/>
      <c r="D20" s="53"/>
      <c r="E20" s="55"/>
    </row>
    <row r="21" spans="1:5" x14ac:dyDescent="0.25">
      <c r="A21" s="52" t="s">
        <v>6</v>
      </c>
      <c r="B21" s="52" t="s">
        <v>52</v>
      </c>
      <c r="C21" s="29"/>
      <c r="D21" s="53"/>
      <c r="E21" s="55"/>
    </row>
    <row r="22" spans="1:5" x14ac:dyDescent="0.25">
      <c r="A22" s="52" t="s">
        <v>6</v>
      </c>
      <c r="B22" s="52" t="s">
        <v>53</v>
      </c>
      <c r="C22" s="29"/>
      <c r="D22" s="53"/>
      <c r="E22" s="55"/>
    </row>
    <row r="23" spans="1:5" x14ac:dyDescent="0.25">
      <c r="A23" s="52" t="s">
        <v>6</v>
      </c>
      <c r="B23" s="52" t="s">
        <v>54</v>
      </c>
      <c r="C23" s="29"/>
      <c r="D23" s="53"/>
      <c r="E23" s="55"/>
    </row>
    <row r="24" spans="1:5" x14ac:dyDescent="0.25">
      <c r="A24" s="52" t="s">
        <v>6</v>
      </c>
      <c r="B24" s="52" t="s">
        <v>55</v>
      </c>
      <c r="C24" s="29"/>
      <c r="D24" s="53"/>
      <c r="E24" s="55"/>
    </row>
    <row r="25" spans="1:5" x14ac:dyDescent="0.25">
      <c r="A25" s="52" t="s">
        <v>6</v>
      </c>
      <c r="B25" s="52" t="s">
        <v>56</v>
      </c>
      <c r="C25" s="29"/>
      <c r="D25" s="53"/>
      <c r="E25" s="55"/>
    </row>
    <row r="26" spans="1:5" x14ac:dyDescent="0.25">
      <c r="A26" s="52" t="s">
        <v>6</v>
      </c>
      <c r="B26" s="52" t="s">
        <v>57</v>
      </c>
      <c r="C26" s="29"/>
      <c r="D26" s="53"/>
      <c r="E26" s="55"/>
    </row>
    <row r="27" spans="1:5" x14ac:dyDescent="0.25">
      <c r="A27" s="52" t="s">
        <v>6</v>
      </c>
      <c r="B27" s="52" t="s">
        <v>58</v>
      </c>
      <c r="C27" s="29"/>
      <c r="D27" s="53"/>
      <c r="E27" s="55"/>
    </row>
    <row r="28" spans="1:5" x14ac:dyDescent="0.25">
      <c r="A28" s="52" t="s">
        <v>6</v>
      </c>
      <c r="B28" s="52" t="s">
        <v>59</v>
      </c>
      <c r="C28" s="29"/>
    </row>
    <row r="29" spans="1:5" x14ac:dyDescent="0.25">
      <c r="A29" s="52" t="s">
        <v>6</v>
      </c>
      <c r="B29" s="52" t="s">
        <v>60</v>
      </c>
      <c r="C29" s="29"/>
    </row>
    <row r="30" spans="1:5" x14ac:dyDescent="0.25">
      <c r="A30" s="52" t="s">
        <v>6</v>
      </c>
      <c r="B30" s="52" t="s">
        <v>61</v>
      </c>
      <c r="C30" s="29"/>
    </row>
    <row r="31" spans="1:5" x14ac:dyDescent="0.25">
      <c r="A31" s="52" t="s">
        <v>6</v>
      </c>
      <c r="B31" s="52" t="s">
        <v>62</v>
      </c>
      <c r="C31" s="29"/>
    </row>
    <row r="32" spans="1:5" ht="15.75" thickBot="1" x14ac:dyDescent="0.3">
      <c r="A32" s="52" t="s">
        <v>5</v>
      </c>
      <c r="B32" s="52" t="s">
        <v>63</v>
      </c>
      <c r="C32" s="29"/>
    </row>
    <row r="33" spans="1:5" x14ac:dyDescent="0.25">
      <c r="A33" s="52" t="s">
        <v>6</v>
      </c>
      <c r="B33" s="52" t="s">
        <v>64</v>
      </c>
      <c r="C33" s="29"/>
      <c r="D33" s="56" t="s">
        <v>18</v>
      </c>
      <c r="E33" s="57" t="s">
        <v>19</v>
      </c>
    </row>
    <row r="34" spans="1:5" x14ac:dyDescent="0.25">
      <c r="A34" s="52" t="s">
        <v>5</v>
      </c>
      <c r="B34" s="52" t="s">
        <v>65</v>
      </c>
      <c r="C34" s="29"/>
      <c r="D34" s="58"/>
      <c r="E34" s="59"/>
    </row>
    <row r="35" spans="1:5" x14ac:dyDescent="0.25">
      <c r="A35" s="52" t="s">
        <v>6</v>
      </c>
      <c r="B35" s="52" t="s">
        <v>66</v>
      </c>
      <c r="C35" s="29"/>
      <c r="D35" s="60" t="s">
        <v>20</v>
      </c>
      <c r="E35" s="61">
        <v>2.5</v>
      </c>
    </row>
    <row r="36" spans="1:5" ht="15.75" thickBot="1" x14ac:dyDescent="0.3">
      <c r="A36" s="52" t="s">
        <v>6</v>
      </c>
      <c r="B36" s="52" t="s">
        <v>67</v>
      </c>
      <c r="C36" s="29"/>
      <c r="D36" s="62" t="s">
        <v>21</v>
      </c>
      <c r="E36" s="63">
        <v>8.5</v>
      </c>
    </row>
    <row r="37" spans="1:5" x14ac:dyDescent="0.25">
      <c r="A37" s="52" t="s">
        <v>5</v>
      </c>
      <c r="B37" s="52" t="s">
        <v>68</v>
      </c>
      <c r="C37" s="29"/>
    </row>
    <row r="38" spans="1:5" x14ac:dyDescent="0.25">
      <c r="A38" s="52" t="s">
        <v>6</v>
      </c>
      <c r="B38" s="52" t="s">
        <v>69</v>
      </c>
      <c r="C38" s="29"/>
    </row>
    <row r="39" spans="1:5" x14ac:dyDescent="0.25">
      <c r="A39" s="52" t="s">
        <v>6</v>
      </c>
      <c r="B39" s="52" t="s">
        <v>70</v>
      </c>
      <c r="C39" s="29"/>
      <c r="D39" s="29"/>
    </row>
    <row r="40" spans="1:5" x14ac:dyDescent="0.25">
      <c r="A40" s="52" t="s">
        <v>6</v>
      </c>
      <c r="B40" s="52" t="s">
        <v>71</v>
      </c>
      <c r="C40" s="29"/>
      <c r="D40" s="29"/>
    </row>
    <row r="41" spans="1:5" x14ac:dyDescent="0.25">
      <c r="A41" s="52" t="s">
        <v>5</v>
      </c>
      <c r="B41" s="52" t="s">
        <v>72</v>
      </c>
      <c r="C41" s="29"/>
      <c r="D41" s="29"/>
    </row>
    <row r="42" spans="1:5" x14ac:dyDescent="0.25">
      <c r="A42" s="52" t="s">
        <v>6</v>
      </c>
      <c r="B42" s="52" t="s">
        <v>73</v>
      </c>
      <c r="C42" s="29"/>
      <c r="D42" s="29"/>
    </row>
    <row r="43" spans="1:5" x14ac:dyDescent="0.25">
      <c r="A43" s="52" t="s">
        <v>6</v>
      </c>
      <c r="B43" s="52" t="s">
        <v>74</v>
      </c>
      <c r="C43" s="29"/>
      <c r="D43" s="29"/>
    </row>
    <row r="44" spans="1:5" x14ac:dyDescent="0.25">
      <c r="A44" s="52" t="s">
        <v>6</v>
      </c>
      <c r="B44" s="52" t="s">
        <v>75</v>
      </c>
      <c r="C44" s="29"/>
      <c r="D44" s="29"/>
    </row>
    <row r="45" spans="1:5" x14ac:dyDescent="0.25">
      <c r="A45" s="52" t="s">
        <v>5</v>
      </c>
      <c r="B45" s="52" t="s">
        <v>76</v>
      </c>
      <c r="C45" s="29"/>
      <c r="D45" s="29"/>
    </row>
    <row r="46" spans="1:5" x14ac:dyDescent="0.25">
      <c r="A46" s="52" t="s">
        <v>6</v>
      </c>
      <c r="B46" s="52" t="s">
        <v>77</v>
      </c>
      <c r="C46" s="29"/>
      <c r="D46" s="29"/>
    </row>
    <row r="47" spans="1:5" x14ac:dyDescent="0.25">
      <c r="A47" s="52" t="s">
        <v>5</v>
      </c>
      <c r="B47" s="52" t="s">
        <v>78</v>
      </c>
      <c r="C47" s="29"/>
      <c r="D47" s="29"/>
    </row>
    <row r="48" spans="1:5" x14ac:dyDescent="0.25">
      <c r="A48" s="52" t="s">
        <v>6</v>
      </c>
      <c r="B48" s="52" t="s">
        <v>79</v>
      </c>
      <c r="C48" s="29"/>
      <c r="D48" s="29"/>
    </row>
    <row r="49" spans="1:4" x14ac:dyDescent="0.25">
      <c r="A49" s="52" t="s">
        <v>6</v>
      </c>
      <c r="B49" s="52" t="s">
        <v>80</v>
      </c>
      <c r="C49" s="29"/>
      <c r="D49" s="29"/>
    </row>
    <row r="50" spans="1:4" x14ac:dyDescent="0.25">
      <c r="A50" s="52" t="s">
        <v>5</v>
      </c>
      <c r="B50" s="52" t="s">
        <v>81</v>
      </c>
      <c r="C50" s="29"/>
      <c r="D50" s="29"/>
    </row>
    <row r="51" spans="1:4" x14ac:dyDescent="0.25">
      <c r="A51" s="52" t="s">
        <v>6</v>
      </c>
      <c r="B51" s="52" t="s">
        <v>82</v>
      </c>
      <c r="C51" s="29"/>
      <c r="D51" s="29"/>
    </row>
    <row r="52" spans="1:4" x14ac:dyDescent="0.25">
      <c r="A52" s="52" t="s">
        <v>5</v>
      </c>
      <c r="B52" s="52" t="s">
        <v>83</v>
      </c>
      <c r="C52" s="29"/>
      <c r="D52" s="29"/>
    </row>
    <row r="53" spans="1:4" x14ac:dyDescent="0.25">
      <c r="A53" s="52" t="s">
        <v>5</v>
      </c>
      <c r="B53" s="52" t="s">
        <v>84</v>
      </c>
      <c r="C53" s="29"/>
      <c r="D53" s="29"/>
    </row>
    <row r="54" spans="1:4" x14ac:dyDescent="0.25">
      <c r="A54" s="52" t="s">
        <v>5</v>
      </c>
      <c r="B54" s="52" t="s">
        <v>85</v>
      </c>
      <c r="C54" s="29"/>
      <c r="D54" s="29"/>
    </row>
    <row r="55" spans="1:4" x14ac:dyDescent="0.25">
      <c r="A55" s="52"/>
      <c r="B55" s="52"/>
      <c r="C55" s="29"/>
      <c r="D55" s="29"/>
    </row>
    <row r="56" spans="1:4" x14ac:dyDescent="0.25">
      <c r="A56" s="52" t="s">
        <v>6</v>
      </c>
      <c r="B56" s="52"/>
      <c r="C56" s="29"/>
      <c r="D56" s="29"/>
    </row>
    <row r="57" spans="1:4" x14ac:dyDescent="0.25">
      <c r="A57" s="52" t="s">
        <v>5</v>
      </c>
      <c r="B57" s="52"/>
      <c r="C57" s="29"/>
      <c r="D57" s="29"/>
    </row>
    <row r="58" spans="1:4" x14ac:dyDescent="0.25">
      <c r="A58" s="52"/>
      <c r="B58" s="52"/>
      <c r="C58" s="29"/>
      <c r="D58" s="29"/>
    </row>
    <row r="59" spans="1:4" x14ac:dyDescent="0.25">
      <c r="A59" s="52"/>
      <c r="B59" s="52"/>
      <c r="C59" s="29"/>
      <c r="D59" s="29"/>
    </row>
    <row r="60" spans="1:4" x14ac:dyDescent="0.25">
      <c r="A60" s="52"/>
      <c r="B60" s="52"/>
      <c r="C60" s="29"/>
      <c r="D60" s="29"/>
    </row>
    <row r="61" spans="1:4" x14ac:dyDescent="0.25">
      <c r="A61" s="52"/>
      <c r="B61" s="52"/>
      <c r="C61" s="29"/>
      <c r="D61" s="29"/>
    </row>
    <row r="62" spans="1:4" x14ac:dyDescent="0.25">
      <c r="A62" s="52"/>
      <c r="B62" s="52"/>
      <c r="C62" s="29"/>
      <c r="D62" s="29"/>
    </row>
    <row r="63" spans="1:4" x14ac:dyDescent="0.25">
      <c r="A63" s="52"/>
      <c r="B63" s="52"/>
      <c r="C63" s="29"/>
      <c r="D63" s="29"/>
    </row>
    <row r="64" spans="1:4" x14ac:dyDescent="0.25">
      <c r="A64" s="52"/>
      <c r="B64" s="52"/>
      <c r="C64" s="29"/>
      <c r="D64" s="29"/>
    </row>
    <row r="65" spans="1:4" x14ac:dyDescent="0.25">
      <c r="A65" s="52"/>
      <c r="B65" s="52" t="s">
        <v>25</v>
      </c>
      <c r="C65" s="29"/>
      <c r="D65" s="29"/>
    </row>
  </sheetData>
  <dataValidations count="2">
    <dataValidation type="list" allowBlank="1" showInputMessage="1" showErrorMessage="1" sqref="B1" xr:uid="{00000000-0002-0000-0000-000000000000}">
      <formula1>"KARINE,SOPHIE,MARTINE,NADINE,VALERIE,FRANCOISE,CABINET"</formula1>
    </dataValidation>
    <dataValidation type="list" allowBlank="1" showInputMessage="1" showErrorMessage="1" sqref="A5:A65" xr:uid="{00000000-0002-0000-0000-000001000000}">
      <formula1>"M., Mme, Mlle"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63"/>
  <sheetViews>
    <sheetView showZeros="0" tabSelected="1" zoomScaleNormal="100" workbookViewId="0">
      <selection activeCell="H2" sqref="H2"/>
    </sheetView>
  </sheetViews>
  <sheetFormatPr baseColWidth="10" defaultColWidth="11.42578125" defaultRowHeight="15" x14ac:dyDescent="0.25"/>
  <cols>
    <col min="1" max="1" width="20.140625" customWidth="1"/>
    <col min="2" max="2" width="11.42578125" customWidth="1"/>
    <col min="3" max="3" width="12.85546875" customWidth="1"/>
    <col min="4" max="4" width="14.28515625" bestFit="1" customWidth="1"/>
    <col min="5" max="5" width="12.85546875" customWidth="1"/>
    <col min="6" max="7" width="11.42578125" customWidth="1"/>
    <col min="8" max="8" width="13.42578125" customWidth="1"/>
    <col min="9" max="9" width="12.85546875" customWidth="1"/>
    <col min="10" max="10" width="20.140625" customWidth="1"/>
    <col min="11" max="11" width="11.42578125" customWidth="1"/>
    <col min="12" max="12" width="12.85546875" customWidth="1"/>
    <col min="13" max="13" width="14.28515625" customWidth="1"/>
    <col min="14" max="14" width="12.85546875" customWidth="1"/>
    <col min="15" max="16" width="11.42578125" customWidth="1"/>
    <col min="17" max="17" width="13.42578125" customWidth="1"/>
  </cols>
  <sheetData>
    <row r="1" spans="1:17" ht="19.5" customHeight="1" thickBot="1" x14ac:dyDescent="0.55000000000000004">
      <c r="A1" s="14" t="s">
        <v>26</v>
      </c>
      <c r="B1" s="13"/>
      <c r="C1" s="9" t="s">
        <v>27</v>
      </c>
      <c r="D1" s="39"/>
      <c r="E1" s="8"/>
      <c r="F1" s="8"/>
      <c r="G1" s="49" t="s">
        <v>28</v>
      </c>
      <c r="H1" s="48">
        <v>43369</v>
      </c>
      <c r="I1" s="7"/>
      <c r="J1" s="24" t="s">
        <v>29</v>
      </c>
      <c r="K1" s="25"/>
      <c r="L1" s="26" t="s">
        <v>27</v>
      </c>
      <c r="M1" s="39"/>
      <c r="N1" s="25"/>
      <c r="O1" s="25"/>
      <c r="P1" s="50" t="s">
        <v>28</v>
      </c>
      <c r="Q1" s="51">
        <f>H1</f>
        <v>43369</v>
      </c>
    </row>
    <row r="2" spans="1:17" ht="16.5" thickBot="1" x14ac:dyDescent="0.3">
      <c r="A2" s="40" t="s">
        <v>30</v>
      </c>
      <c r="B2" s="41" t="s">
        <v>31</v>
      </c>
      <c r="C2" s="42" t="s">
        <v>19</v>
      </c>
      <c r="D2" s="42" t="s">
        <v>32</v>
      </c>
      <c r="E2" s="42" t="s">
        <v>33</v>
      </c>
      <c r="F2" s="42" t="s">
        <v>20</v>
      </c>
      <c r="G2" s="42" t="s">
        <v>21</v>
      </c>
      <c r="H2" s="43" t="s">
        <v>34</v>
      </c>
      <c r="J2" s="40" t="s">
        <v>30</v>
      </c>
      <c r="K2" s="41" t="s">
        <v>3</v>
      </c>
      <c r="L2" s="42" t="s">
        <v>19</v>
      </c>
      <c r="M2" s="42" t="s">
        <v>32</v>
      </c>
      <c r="N2" s="42" t="s">
        <v>33</v>
      </c>
      <c r="O2" s="42" t="s">
        <v>20</v>
      </c>
      <c r="P2" s="42" t="s">
        <v>21</v>
      </c>
      <c r="Q2" s="43" t="s">
        <v>34</v>
      </c>
    </row>
    <row r="3" spans="1:17" ht="14.25" customHeight="1" thickBot="1" x14ac:dyDescent="0.3">
      <c r="A3" s="15" t="s">
        <v>36</v>
      </c>
      <c r="B3" s="22" t="s">
        <v>23</v>
      </c>
      <c r="C3" s="5">
        <f t="shared" ref="C3:C32" si="0">IFERROR(VLOOKUP(B3,Tb_Soins,2,0),"")</f>
        <v>12.91</v>
      </c>
      <c r="D3" s="5">
        <f>IFERROR(SUM((C3*10/100)),"")</f>
        <v>1.2909999999999999</v>
      </c>
      <c r="E3" s="5">
        <f>IFERROR(SUM(C3-D3),"")</f>
        <v>11.619</v>
      </c>
      <c r="F3" s="5">
        <f>IF(AND(WEEKDAY($H$1,2)&lt;6,A3&lt;&gt;""),'Base de données'!$E$35,"")</f>
        <v>2.5</v>
      </c>
      <c r="G3" s="5" t="str">
        <f>IF(OR(WEEKDAY($H$1,2)&lt;6,A3=""),"",'Base de données'!$E$36)</f>
        <v/>
      </c>
      <c r="H3" s="6">
        <f t="shared" ref="H3:H8" si="1">SUM(E3:G3)</f>
        <v>14.119</v>
      </c>
      <c r="J3" s="44"/>
      <c r="K3" s="45"/>
      <c r="L3" s="46">
        <f>IF(K3='Base de données'!$D$5,'Base de données'!$E$5,IF('FEUILLE SOIN'!K3='Base de données'!$D$6,'Base de données'!$E$6,IF('FEUILLE SOIN'!K3='Base de données'!$D$7,'Base de données'!$E$7,IF('FEUILLE SOIN'!K3='Base de données'!$D$8,'Base de données'!$E$8,IF('FEUILLE SOIN'!K3='Base de données'!$D$9,'Base de données'!$E$9,IF('FEUILLE SOIN'!K3='Base de données'!$D$10,'Base de données'!$E$10,IF('FEUILLE SOIN'!K3='Base de données'!$D$11,'Base de données'!$E$11,IF(K3='Base de données'!$D$12,'Base de données'!$E$12,IF('FEUILLE SOIN'!K3='Base de données'!$D$13,'Base de données'!$E$13,IF(K3='Base de données'!$D$14,'Base de données'!$E$14,IF(K3='Base de données'!$D$15,'Base de données'!$E$15,IF(K3='Base de données'!$D$16,'Base de données'!$E$16))))))))))))</f>
        <v>0</v>
      </c>
      <c r="M3" s="46">
        <f>SUM((L3*10/100))</f>
        <v>0</v>
      </c>
      <c r="N3" s="46">
        <f t="shared" ref="N3:N32" si="2">SUM(L3-M3)</f>
        <v>0</v>
      </c>
      <c r="O3" s="46"/>
      <c r="P3" s="46"/>
      <c r="Q3" s="47">
        <f t="shared" ref="Q3:Q8" si="3">SUM(N3:P3)</f>
        <v>0</v>
      </c>
    </row>
    <row r="4" spans="1:17" ht="15.75" thickBot="1" x14ac:dyDescent="0.3">
      <c r="A4" s="16"/>
      <c r="B4" s="23"/>
      <c r="C4" s="5" t="str">
        <f t="shared" si="0"/>
        <v/>
      </c>
      <c r="D4" s="5" t="str">
        <f t="shared" ref="D4:D32" si="4">IFERROR(SUM((C4*10/100)),"")</f>
        <v/>
      </c>
      <c r="E4" s="5" t="str">
        <f t="shared" ref="E4:E32" si="5">IFERROR(SUM(C4-D4),"")</f>
        <v/>
      </c>
      <c r="F4" s="5" t="str">
        <f>IF(AND(WEEKDAY($H$1,2)&lt;6,A4&lt;&gt;""),'Base de données'!$E$35,"")</f>
        <v/>
      </c>
      <c r="G4" s="5" t="str">
        <f>IF(OR(WEEKDAY($H$1,2)&lt;6,A4=""),"",'Base de données'!$E$36)</f>
        <v/>
      </c>
      <c r="H4" s="3">
        <f t="shared" si="1"/>
        <v>0</v>
      </c>
      <c r="J4" s="16"/>
      <c r="K4" s="23"/>
      <c r="L4" s="2">
        <f>IF(K4='Base de données'!$D$5,'Base de données'!$E$5,IF('FEUILLE SOIN'!K4='Base de données'!$D$6,'Base de données'!$E$6,IF('FEUILLE SOIN'!K4='Base de données'!$D$7,'Base de données'!$E$7,IF('FEUILLE SOIN'!K4='Base de données'!$D$8,'Base de données'!$E$8,IF('FEUILLE SOIN'!K4='Base de données'!$D$9,'Base de données'!$E$9,IF('FEUILLE SOIN'!K4='Base de données'!$D$10,'Base de données'!$E$10,IF('FEUILLE SOIN'!K4='Base de données'!$D$11,'Base de données'!$E$11,IF(K4='Base de données'!$D$12,'Base de données'!$E$12,IF('FEUILLE SOIN'!K4='Base de données'!$D$13,'Base de données'!$E$13,IF(K4='Base de données'!$D$14,'Base de données'!$E$14,IF(K4='Base de données'!$D$15,'Base de données'!$E$15,IF(K4='Base de données'!$D$16,'Base de données'!$E$16))))))))))))</f>
        <v>0</v>
      </c>
      <c r="M4" s="2">
        <f>SUM(L4*10/100)</f>
        <v>0</v>
      </c>
      <c r="N4" s="2">
        <f t="shared" si="2"/>
        <v>0</v>
      </c>
      <c r="O4" s="2"/>
      <c r="P4" s="2"/>
      <c r="Q4" s="3">
        <f t="shared" si="3"/>
        <v>0</v>
      </c>
    </row>
    <row r="5" spans="1:17" ht="15.75" thickBot="1" x14ac:dyDescent="0.3">
      <c r="A5" s="16"/>
      <c r="B5" s="23"/>
      <c r="C5" s="5" t="str">
        <f t="shared" si="0"/>
        <v/>
      </c>
      <c r="D5" s="5" t="str">
        <f t="shared" si="4"/>
        <v/>
      </c>
      <c r="E5" s="5" t="str">
        <f t="shared" si="5"/>
        <v/>
      </c>
      <c r="F5" s="5" t="str">
        <f>IF(AND(WEEKDAY($H$1,2)&lt;6,A5&lt;&gt;""),'Base de données'!$E$35,"")</f>
        <v/>
      </c>
      <c r="G5" s="5" t="str">
        <f>IF(OR(WEEKDAY($H$1,2)&lt;6,A5=""),"",'Base de données'!$E$36)</f>
        <v/>
      </c>
      <c r="H5" s="3">
        <f t="shared" si="1"/>
        <v>0</v>
      </c>
      <c r="J5" s="16"/>
      <c r="K5" s="23"/>
      <c r="L5" s="2">
        <f>IF(K5='Base de données'!$D$5,'Base de données'!$E$5,IF('FEUILLE SOIN'!K5='Base de données'!$D$6,'Base de données'!$E$6,IF('FEUILLE SOIN'!K5='Base de données'!$D$7,'Base de données'!$E$7,IF('FEUILLE SOIN'!K5='Base de données'!$D$8,'Base de données'!$E$8,IF('FEUILLE SOIN'!K5='Base de données'!$D$9,'Base de données'!$E$9,IF('FEUILLE SOIN'!K5='Base de données'!$D$10,'Base de données'!$E$10,IF('FEUILLE SOIN'!K5='Base de données'!$D$11,'Base de données'!$E$11,IF(K5='Base de données'!$D$12,'Base de données'!$E$12,IF('FEUILLE SOIN'!K5='Base de données'!$D$13,'Base de données'!$E$13,IF(K5='Base de données'!$D$14,'Base de données'!$E$14,IF(K5='Base de données'!$D$15,'Base de données'!$E$15,IF(K5='Base de données'!$D$16,'Base de données'!$E$16))))))))))))</f>
        <v>0</v>
      </c>
      <c r="M5" s="2">
        <f t="shared" ref="M5:M23" si="6">SUM((L5*10/100))</f>
        <v>0</v>
      </c>
      <c r="N5" s="2">
        <f t="shared" si="2"/>
        <v>0</v>
      </c>
      <c r="O5" s="2"/>
      <c r="P5" s="2"/>
      <c r="Q5" s="3">
        <f t="shared" si="3"/>
        <v>0</v>
      </c>
    </row>
    <row r="6" spans="1:17" ht="15.75" thickBot="1" x14ac:dyDescent="0.3">
      <c r="A6" s="16"/>
      <c r="B6" s="23"/>
      <c r="C6" s="5" t="str">
        <f t="shared" si="0"/>
        <v/>
      </c>
      <c r="D6" s="5" t="str">
        <f t="shared" si="4"/>
        <v/>
      </c>
      <c r="E6" s="5" t="str">
        <f t="shared" si="5"/>
        <v/>
      </c>
      <c r="F6" s="5" t="str">
        <f>IF(AND(WEEKDAY($H$1,2)&lt;6,A6&lt;&gt;""),'Base de données'!$E$35,"")</f>
        <v/>
      </c>
      <c r="G6" s="5" t="str">
        <f>IF(OR(WEEKDAY($H$1,2)&lt;6,A6=""),"",'Base de données'!$E$36)</f>
        <v/>
      </c>
      <c r="H6" s="3">
        <f t="shared" si="1"/>
        <v>0</v>
      </c>
      <c r="J6" s="16"/>
      <c r="K6" s="23"/>
      <c r="L6" s="2">
        <f>IF(K6='Base de données'!$D$5,'Base de données'!$E$5,IF('FEUILLE SOIN'!K6='Base de données'!$D$6,'Base de données'!$E$6,IF('FEUILLE SOIN'!K6='Base de données'!$D$7,'Base de données'!$E$7,IF('FEUILLE SOIN'!K6='Base de données'!$D$8,'Base de données'!$E$8,IF('FEUILLE SOIN'!K6='Base de données'!$D$9,'Base de données'!$E$9,IF('FEUILLE SOIN'!K6='Base de données'!$D$10,'Base de données'!$E$10,IF('FEUILLE SOIN'!K6='Base de données'!$D$11,'Base de données'!$E$11,IF(K6='Base de données'!$D$12,'Base de données'!$E$12,IF('FEUILLE SOIN'!K6='Base de données'!$D$13,'Base de données'!$E$13,IF(K6='Base de données'!$D$14,'Base de données'!$E$14,IF(K6='Base de données'!$D$15,'Base de données'!$E$15,IF(K6='Base de données'!$D$16,'Base de données'!$E$16))))))))))))</f>
        <v>0</v>
      </c>
      <c r="M6" s="2">
        <f t="shared" si="6"/>
        <v>0</v>
      </c>
      <c r="N6" s="2">
        <f t="shared" si="2"/>
        <v>0</v>
      </c>
      <c r="O6" s="2"/>
      <c r="P6" s="2"/>
      <c r="Q6" s="3">
        <f t="shared" si="3"/>
        <v>0</v>
      </c>
    </row>
    <row r="7" spans="1:17" ht="15.75" thickBot="1" x14ac:dyDescent="0.3">
      <c r="A7" s="16"/>
      <c r="B7" s="23"/>
      <c r="C7" s="5" t="str">
        <f t="shared" si="0"/>
        <v/>
      </c>
      <c r="D7" s="5" t="str">
        <f t="shared" si="4"/>
        <v/>
      </c>
      <c r="E7" s="5" t="str">
        <f t="shared" si="5"/>
        <v/>
      </c>
      <c r="F7" s="5" t="str">
        <f>IF(AND(WEEKDAY($H$1,2)&lt;6,A7&lt;&gt;""),'Base de données'!$E$35,"")</f>
        <v/>
      </c>
      <c r="G7" s="5" t="str">
        <f>IF(OR(WEEKDAY($H$1,2)&lt;6,A7=""),"",'Base de données'!$E$36)</f>
        <v/>
      </c>
      <c r="H7" s="3">
        <f t="shared" si="1"/>
        <v>0</v>
      </c>
      <c r="J7" s="16"/>
      <c r="K7" s="23"/>
      <c r="L7" s="2">
        <f>IF(K7='Base de données'!$D$5,'Base de données'!$E$5,IF('FEUILLE SOIN'!K7='Base de données'!$D$6,'Base de données'!$E$6,IF('FEUILLE SOIN'!K7='Base de données'!$D$7,'Base de données'!$E$7,IF('FEUILLE SOIN'!K7='Base de données'!$D$8,'Base de données'!$E$8,IF('FEUILLE SOIN'!K7='Base de données'!$D$9,'Base de données'!$E$9,IF('FEUILLE SOIN'!K7='Base de données'!$D$10,'Base de données'!$E$10,IF('FEUILLE SOIN'!K7='Base de données'!$D$11,'Base de données'!$E$11,IF(K7='Base de données'!$D$12,'Base de données'!$E$12,IF('FEUILLE SOIN'!K7='Base de données'!$D$13,'Base de données'!$E$13,IF(K7='Base de données'!$D$14,'Base de données'!$E$14,IF(K7='Base de données'!$D$15,'Base de données'!$E$15,IF(K7='Base de données'!$D$16,'Base de données'!$E$16))))))))))))</f>
        <v>0</v>
      </c>
      <c r="M7" s="2">
        <f t="shared" si="6"/>
        <v>0</v>
      </c>
      <c r="N7" s="2">
        <f t="shared" si="2"/>
        <v>0</v>
      </c>
      <c r="O7" s="2"/>
      <c r="P7" s="2"/>
      <c r="Q7" s="3">
        <f t="shared" si="3"/>
        <v>0</v>
      </c>
    </row>
    <row r="8" spans="1:17" ht="15.75" thickBot="1" x14ac:dyDescent="0.3">
      <c r="A8" s="16"/>
      <c r="B8" s="23"/>
      <c r="C8" s="5" t="str">
        <f t="shared" si="0"/>
        <v/>
      </c>
      <c r="D8" s="5" t="str">
        <f t="shared" si="4"/>
        <v/>
      </c>
      <c r="E8" s="5" t="str">
        <f t="shared" si="5"/>
        <v/>
      </c>
      <c r="F8" s="5" t="str">
        <f>IF(AND(WEEKDAY($H$1,2)&lt;6,A8&lt;&gt;""),'Base de données'!$E$35,"")</f>
        <v/>
      </c>
      <c r="G8" s="5" t="str">
        <f>IF(OR(WEEKDAY($H$1,2)&lt;6,A8=""),"",'Base de données'!$E$36)</f>
        <v/>
      </c>
      <c r="H8" s="3">
        <f t="shared" si="1"/>
        <v>0</v>
      </c>
      <c r="J8" s="16"/>
      <c r="K8" s="23"/>
      <c r="L8" s="2">
        <f>IF(K8='Base de données'!$D$5,'Base de données'!$E$5,IF('FEUILLE SOIN'!K8='Base de données'!$D$6,'Base de données'!$E$6,IF('FEUILLE SOIN'!K8='Base de données'!$D$7,'Base de données'!$E$7,IF('FEUILLE SOIN'!K8='Base de données'!$D$8,'Base de données'!$E$8,IF('FEUILLE SOIN'!K8='Base de données'!$D$9,'Base de données'!$E$9,IF('FEUILLE SOIN'!K8='Base de données'!$D$10,'Base de données'!$E$10,IF('FEUILLE SOIN'!K8='Base de données'!$D$11,'Base de données'!$E$11,IF(K8='Base de données'!$D$12,'Base de données'!$E$12,IF('FEUILLE SOIN'!K8='Base de données'!$D$13,'Base de données'!$E$13,IF(K8='Base de données'!$D$14,'Base de données'!$E$14,IF(K8='Base de données'!$D$15,'Base de données'!$E$15,IF(K8='Base de données'!$D$16,'Base de données'!$E$16))))))))))))</f>
        <v>0</v>
      </c>
      <c r="M8" s="2">
        <f t="shared" si="6"/>
        <v>0</v>
      </c>
      <c r="N8" s="2">
        <f t="shared" si="2"/>
        <v>0</v>
      </c>
      <c r="O8" s="2"/>
      <c r="P8" s="2"/>
      <c r="Q8" s="3">
        <f t="shared" si="3"/>
        <v>0</v>
      </c>
    </row>
    <row r="9" spans="1:17" ht="15.75" thickBot="1" x14ac:dyDescent="0.3">
      <c r="A9" s="16"/>
      <c r="B9" s="23"/>
      <c r="C9" s="5" t="str">
        <f t="shared" si="0"/>
        <v/>
      </c>
      <c r="D9" s="5" t="str">
        <f t="shared" si="4"/>
        <v/>
      </c>
      <c r="E9" s="5" t="str">
        <f t="shared" si="5"/>
        <v/>
      </c>
      <c r="F9" s="5" t="str">
        <f>IF(AND(WEEKDAY($H$1,2)&lt;6,A9&lt;&gt;""),'Base de données'!$E$35,"")</f>
        <v/>
      </c>
      <c r="G9" s="5" t="str">
        <f>IF(OR(WEEKDAY($H$1,2)&lt;6,A9=""),"",'Base de données'!$E$36)</f>
        <v/>
      </c>
      <c r="H9" s="3">
        <f>SUM(E9:G9)</f>
        <v>0</v>
      </c>
      <c r="J9" s="16"/>
      <c r="K9" s="23"/>
      <c r="L9" s="2">
        <f>IF(K9='Base de données'!$D$5,'Base de données'!$E$5,IF('FEUILLE SOIN'!K9='Base de données'!$D$6,'Base de données'!$E$6,IF('FEUILLE SOIN'!K9='Base de données'!$D$7,'Base de données'!$E$7,IF('FEUILLE SOIN'!K9='Base de données'!$D$8,'Base de données'!$E$8,IF('FEUILLE SOIN'!K9='Base de données'!$D$9,'Base de données'!$E$9,IF('FEUILLE SOIN'!K9='Base de données'!$D$10,'Base de données'!$E$10,IF('FEUILLE SOIN'!K9='Base de données'!$D$11,'Base de données'!$E$11,IF(K9='Base de données'!$D$12,'Base de données'!$E$12,IF('FEUILLE SOIN'!K9='Base de données'!$D$13,'Base de données'!$E$13,IF(K9='Base de données'!$D$14,'Base de données'!$E$14,IF(K9='Base de données'!$D$15,'Base de données'!$E$15,IF(K9='Base de données'!$D$16,'Base de données'!$E$16))))))))))))</f>
        <v>0</v>
      </c>
      <c r="M9" s="2">
        <f t="shared" si="6"/>
        <v>0</v>
      </c>
      <c r="N9" s="2">
        <f t="shared" si="2"/>
        <v>0</v>
      </c>
      <c r="O9" s="2"/>
      <c r="P9" s="2"/>
      <c r="Q9" s="3">
        <f>SUM(N9:P9)</f>
        <v>0</v>
      </c>
    </row>
    <row r="10" spans="1:17" ht="15.75" thickBot="1" x14ac:dyDescent="0.3">
      <c r="A10" s="16"/>
      <c r="B10" s="23"/>
      <c r="C10" s="5" t="str">
        <f t="shared" si="0"/>
        <v/>
      </c>
      <c r="D10" s="5" t="str">
        <f t="shared" si="4"/>
        <v/>
      </c>
      <c r="E10" s="5" t="str">
        <f t="shared" si="5"/>
        <v/>
      </c>
      <c r="F10" s="5" t="str">
        <f>IF(AND(WEEKDAY($H$1,2)&lt;6,A10&lt;&gt;""),'Base de données'!$E$35,"")</f>
        <v/>
      </c>
      <c r="G10" s="5" t="str">
        <f>IF(OR(WEEKDAY($H$1,2)&lt;6,A10=""),"",'Base de données'!$E$36)</f>
        <v/>
      </c>
      <c r="H10" s="3">
        <f t="shared" ref="H10:H28" si="7">SUM(E10:G10)</f>
        <v>0</v>
      </c>
      <c r="J10" s="16"/>
      <c r="K10" s="23"/>
      <c r="L10" s="2">
        <f>IF(K10='Base de données'!$D$5,'Base de données'!$E$5,IF('FEUILLE SOIN'!K10='Base de données'!$D$6,'Base de données'!$E$6,IF('FEUILLE SOIN'!K10='Base de données'!$D$7,'Base de données'!$E$7,IF('FEUILLE SOIN'!K10='Base de données'!$D$8,'Base de données'!$E$8,IF('FEUILLE SOIN'!K10='Base de données'!$D$9,'Base de données'!$E$9,IF('FEUILLE SOIN'!K10='Base de données'!$D$10,'Base de données'!$E$10,IF('FEUILLE SOIN'!K10='Base de données'!$D$11,'Base de données'!$E$11,IF(K10='Base de données'!$D$12,'Base de données'!$E$12,IF('FEUILLE SOIN'!K10='Base de données'!$D$13,'Base de données'!$E$13,IF(K10='Base de données'!$D$14,'Base de données'!$E$14,IF(K10='Base de données'!$D$15,'Base de données'!$E$15,IF(K10='Base de données'!$D$16,'Base de données'!$E$16))))))))))))</f>
        <v>0</v>
      </c>
      <c r="M10" s="2">
        <f t="shared" si="6"/>
        <v>0</v>
      </c>
      <c r="N10" s="2">
        <f t="shared" si="2"/>
        <v>0</v>
      </c>
      <c r="O10" s="2"/>
      <c r="P10" s="2"/>
      <c r="Q10" s="3">
        <f t="shared" ref="Q10:Q28" si="8">SUM(N10:P10)</f>
        <v>0</v>
      </c>
    </row>
    <row r="11" spans="1:17" ht="15.75" thickBot="1" x14ac:dyDescent="0.3">
      <c r="A11" s="16"/>
      <c r="B11" s="23"/>
      <c r="C11" s="5" t="str">
        <f t="shared" si="0"/>
        <v/>
      </c>
      <c r="D11" s="5" t="str">
        <f t="shared" si="4"/>
        <v/>
      </c>
      <c r="E11" s="5" t="str">
        <f t="shared" si="5"/>
        <v/>
      </c>
      <c r="F11" s="5" t="str">
        <f>IF(AND(WEEKDAY($H$1,2)&lt;6,A11&lt;&gt;""),'Base de données'!$E$35,"")</f>
        <v/>
      </c>
      <c r="G11" s="5" t="str">
        <f>IF(OR(WEEKDAY($H$1,2)&lt;6,A11=""),"",'Base de données'!$E$36)</f>
        <v/>
      </c>
      <c r="H11" s="3">
        <f t="shared" si="7"/>
        <v>0</v>
      </c>
      <c r="J11" s="16"/>
      <c r="K11" s="23"/>
      <c r="L11" s="2">
        <f>IF(K11='Base de données'!$D$5,'Base de données'!$E$5,IF('FEUILLE SOIN'!K11='Base de données'!$D$6,'Base de données'!$E$6,IF('FEUILLE SOIN'!K11='Base de données'!$D$7,'Base de données'!$E$7,IF('FEUILLE SOIN'!K11='Base de données'!$D$8,'Base de données'!$E$8,IF('FEUILLE SOIN'!K11='Base de données'!$D$9,'Base de données'!$E$9,IF('FEUILLE SOIN'!K11='Base de données'!$D$10,'Base de données'!$E$10,IF('FEUILLE SOIN'!K11='Base de données'!$D$11,'Base de données'!$E$11,IF(K11='Base de données'!$D$12,'Base de données'!$E$12,IF('FEUILLE SOIN'!K11='Base de données'!$D$13,'Base de données'!$E$13,IF(K11='Base de données'!$D$14,'Base de données'!$E$14,IF(K11='Base de données'!$D$15,'Base de données'!$E$15,IF(K11='Base de données'!$D$16,'Base de données'!$E$16))))))))))))</f>
        <v>0</v>
      </c>
      <c r="M11" s="2">
        <f t="shared" si="6"/>
        <v>0</v>
      </c>
      <c r="N11" s="2">
        <f t="shared" si="2"/>
        <v>0</v>
      </c>
      <c r="O11" s="2"/>
      <c r="P11" s="2"/>
      <c r="Q11" s="3">
        <f t="shared" si="8"/>
        <v>0</v>
      </c>
    </row>
    <row r="12" spans="1:17" ht="15.75" thickBot="1" x14ac:dyDescent="0.3">
      <c r="A12" s="16"/>
      <c r="B12" s="23"/>
      <c r="C12" s="5" t="str">
        <f t="shared" si="0"/>
        <v/>
      </c>
      <c r="D12" s="5" t="str">
        <f t="shared" si="4"/>
        <v/>
      </c>
      <c r="E12" s="5" t="str">
        <f t="shared" si="5"/>
        <v/>
      </c>
      <c r="F12" s="5" t="str">
        <f>IF(AND(WEEKDAY($H$1,2)&lt;6,A12&lt;&gt;""),'Base de données'!$E$35,"")</f>
        <v/>
      </c>
      <c r="G12" s="5" t="str">
        <f>IF(OR(WEEKDAY($H$1,2)&lt;6,A12=""),"",'Base de données'!$E$36)</f>
        <v/>
      </c>
      <c r="H12" s="3">
        <f t="shared" si="7"/>
        <v>0</v>
      </c>
      <c r="J12" s="16"/>
      <c r="K12" s="23"/>
      <c r="L12" s="2">
        <f>IF(K12='Base de données'!$D$5,'Base de données'!$E$5,IF('FEUILLE SOIN'!K12='Base de données'!$D$6,'Base de données'!$E$6,IF('FEUILLE SOIN'!K12='Base de données'!$D$7,'Base de données'!$E$7,IF('FEUILLE SOIN'!K12='Base de données'!$D$8,'Base de données'!$E$8,IF('FEUILLE SOIN'!K12='Base de données'!$D$9,'Base de données'!$E$9,IF('FEUILLE SOIN'!K12='Base de données'!$D$10,'Base de données'!$E$10,IF('FEUILLE SOIN'!K12='Base de données'!$D$11,'Base de données'!$E$11,IF(K12='Base de données'!$D$12,'Base de données'!$E$12,IF('FEUILLE SOIN'!K12='Base de données'!$D$13,'Base de données'!$E$13,IF(K12='Base de données'!$D$14,'Base de données'!$E$14,IF(K12='Base de données'!$D$15,'Base de données'!$E$15,IF(K12='Base de données'!$D$16,'Base de données'!$E$16))))))))))))</f>
        <v>0</v>
      </c>
      <c r="M12" s="2">
        <f t="shared" si="6"/>
        <v>0</v>
      </c>
      <c r="N12" s="2">
        <f t="shared" si="2"/>
        <v>0</v>
      </c>
      <c r="O12" s="2"/>
      <c r="P12" s="2"/>
      <c r="Q12" s="3">
        <f t="shared" si="8"/>
        <v>0</v>
      </c>
    </row>
    <row r="13" spans="1:17" ht="15.75" thickBot="1" x14ac:dyDescent="0.3">
      <c r="A13" s="16"/>
      <c r="B13" s="23"/>
      <c r="C13" s="5" t="str">
        <f t="shared" si="0"/>
        <v/>
      </c>
      <c r="D13" s="5" t="str">
        <f t="shared" si="4"/>
        <v/>
      </c>
      <c r="E13" s="5" t="str">
        <f t="shared" si="5"/>
        <v/>
      </c>
      <c r="F13" s="5" t="str">
        <f>IF(AND(WEEKDAY($H$1,2)&lt;6,A13&lt;&gt;""),'Base de données'!$E$35,"")</f>
        <v/>
      </c>
      <c r="G13" s="5" t="str">
        <f>IF(OR(WEEKDAY($H$1,2)&lt;6,A13=""),"",'Base de données'!$E$36)</f>
        <v/>
      </c>
      <c r="H13" s="3">
        <f t="shared" si="7"/>
        <v>0</v>
      </c>
      <c r="J13" s="16"/>
      <c r="K13" s="23"/>
      <c r="L13" s="2">
        <f>IF(K13='Base de données'!$D$5,'Base de données'!$E$5,IF('FEUILLE SOIN'!K13='Base de données'!$D$6,'Base de données'!$E$6,IF('FEUILLE SOIN'!K13='Base de données'!$D$7,'Base de données'!$E$7,IF('FEUILLE SOIN'!K13='Base de données'!$D$8,'Base de données'!$E$8,IF('FEUILLE SOIN'!K13='Base de données'!$D$9,'Base de données'!$E$9,IF('FEUILLE SOIN'!K13='Base de données'!$D$10,'Base de données'!$E$10,IF('FEUILLE SOIN'!K13='Base de données'!$D$11,'Base de données'!$E$11,IF(K13='Base de données'!$D$12,'Base de données'!$E$12,IF('FEUILLE SOIN'!K13='Base de données'!$D$13,'Base de données'!$E$13,IF(K13='Base de données'!$D$14,'Base de données'!$E$14,IF(K13='Base de données'!$D$15,'Base de données'!$E$15,IF(K13='Base de données'!$D$16,'Base de données'!$E$16))))))))))))</f>
        <v>0</v>
      </c>
      <c r="M13" s="2">
        <f t="shared" si="6"/>
        <v>0</v>
      </c>
      <c r="N13" s="2">
        <f t="shared" si="2"/>
        <v>0</v>
      </c>
      <c r="O13" s="2"/>
      <c r="P13" s="2"/>
      <c r="Q13" s="3">
        <f t="shared" si="8"/>
        <v>0</v>
      </c>
    </row>
    <row r="14" spans="1:17" ht="15.75" thickBot="1" x14ac:dyDescent="0.3">
      <c r="A14" s="16"/>
      <c r="B14" s="23"/>
      <c r="C14" s="5" t="str">
        <f t="shared" si="0"/>
        <v/>
      </c>
      <c r="D14" s="5" t="str">
        <f t="shared" si="4"/>
        <v/>
      </c>
      <c r="E14" s="5" t="str">
        <f t="shared" si="5"/>
        <v/>
      </c>
      <c r="F14" s="5" t="str">
        <f>IF(AND(WEEKDAY($H$1,2)&lt;6,A14&lt;&gt;""),'Base de données'!$E$35,"")</f>
        <v/>
      </c>
      <c r="G14" s="5" t="str">
        <f>IF(OR(WEEKDAY($H$1,2)&lt;6,A14=""),"",'Base de données'!$E$36)</f>
        <v/>
      </c>
      <c r="H14" s="3">
        <f t="shared" si="7"/>
        <v>0</v>
      </c>
      <c r="J14" s="16"/>
      <c r="K14" s="23"/>
      <c r="L14" s="2">
        <f>IF(K14='Base de données'!$D$5,'Base de données'!$E$5,IF('FEUILLE SOIN'!K14='Base de données'!$D$6,'Base de données'!$E$6,IF('FEUILLE SOIN'!K14='Base de données'!$D$7,'Base de données'!$E$7,IF('FEUILLE SOIN'!K14='Base de données'!$D$8,'Base de données'!$E$8,IF('FEUILLE SOIN'!K14='Base de données'!$D$9,'Base de données'!$E$9,IF('FEUILLE SOIN'!K14='Base de données'!$D$10,'Base de données'!$E$10,IF('FEUILLE SOIN'!K14='Base de données'!$D$11,'Base de données'!$E$11,IF(K14='Base de données'!$D$12,'Base de données'!$E$12,IF('FEUILLE SOIN'!K14='Base de données'!$D$13,'Base de données'!$E$13,IF(K14='Base de données'!$D$14,'Base de données'!$E$14,IF(K14='Base de données'!$D$15,'Base de données'!$E$15,IF(K14='Base de données'!$D$16,'Base de données'!$E$16))))))))))))</f>
        <v>0</v>
      </c>
      <c r="M14" s="2">
        <f t="shared" si="6"/>
        <v>0</v>
      </c>
      <c r="N14" s="2">
        <f t="shared" si="2"/>
        <v>0</v>
      </c>
      <c r="O14" s="2"/>
      <c r="P14" s="2"/>
      <c r="Q14" s="3">
        <f t="shared" si="8"/>
        <v>0</v>
      </c>
    </row>
    <row r="15" spans="1:17" ht="15.75" thickBot="1" x14ac:dyDescent="0.3">
      <c r="A15" s="16"/>
      <c r="B15" s="23"/>
      <c r="C15" s="5" t="str">
        <f t="shared" si="0"/>
        <v/>
      </c>
      <c r="D15" s="5" t="str">
        <f t="shared" si="4"/>
        <v/>
      </c>
      <c r="E15" s="5" t="str">
        <f t="shared" si="5"/>
        <v/>
      </c>
      <c r="F15" s="5" t="str">
        <f>IF(AND(WEEKDAY($H$1,2)&lt;6,A15&lt;&gt;""),'Base de données'!$E$35,"")</f>
        <v/>
      </c>
      <c r="G15" s="5" t="str">
        <f>IF(OR(WEEKDAY($H$1,2)&lt;6,A15=""),"",'Base de données'!$E$36)</f>
        <v/>
      </c>
      <c r="H15" s="3">
        <f t="shared" si="7"/>
        <v>0</v>
      </c>
      <c r="J15" s="16"/>
      <c r="K15" s="23"/>
      <c r="L15" s="2">
        <f>IF(K15='Base de données'!$D$5,'Base de données'!$E$5,IF('FEUILLE SOIN'!K15='Base de données'!$D$6,'Base de données'!$E$6,IF('FEUILLE SOIN'!K15='Base de données'!$D$7,'Base de données'!$E$7,IF('FEUILLE SOIN'!K15='Base de données'!$D$8,'Base de données'!$E$8,IF('FEUILLE SOIN'!K15='Base de données'!$D$9,'Base de données'!$E$9,IF('FEUILLE SOIN'!K15='Base de données'!$D$10,'Base de données'!$E$10,IF('FEUILLE SOIN'!K15='Base de données'!$D$11,'Base de données'!$E$11,IF(K15='Base de données'!$D$12,'Base de données'!$E$12,IF('FEUILLE SOIN'!K15='Base de données'!$D$13,'Base de données'!$E$13,IF(K15='Base de données'!$D$14,'Base de données'!$E$14,IF(K15='Base de données'!$D$15,'Base de données'!$E$15,IF(K15='Base de données'!$D$16,'Base de données'!$E$16))))))))))))</f>
        <v>0</v>
      </c>
      <c r="M15" s="2">
        <f t="shared" si="6"/>
        <v>0</v>
      </c>
      <c r="N15" s="2">
        <f t="shared" si="2"/>
        <v>0</v>
      </c>
      <c r="O15" s="2"/>
      <c r="P15" s="2"/>
      <c r="Q15" s="3">
        <f t="shared" si="8"/>
        <v>0</v>
      </c>
    </row>
    <row r="16" spans="1:17" ht="15.75" thickBot="1" x14ac:dyDescent="0.3">
      <c r="A16" s="16"/>
      <c r="B16" s="23"/>
      <c r="C16" s="5" t="str">
        <f t="shared" si="0"/>
        <v/>
      </c>
      <c r="D16" s="5" t="str">
        <f t="shared" si="4"/>
        <v/>
      </c>
      <c r="E16" s="5" t="str">
        <f t="shared" si="5"/>
        <v/>
      </c>
      <c r="F16" s="5" t="str">
        <f>IF(AND(WEEKDAY($H$1,2)&lt;6,A16&lt;&gt;""),'Base de données'!$E$35,"")</f>
        <v/>
      </c>
      <c r="G16" s="5" t="str">
        <f>IF(OR(WEEKDAY($H$1,2)&lt;6,A16=""),"",'Base de données'!$E$36)</f>
        <v/>
      </c>
      <c r="H16" s="3">
        <f t="shared" si="7"/>
        <v>0</v>
      </c>
      <c r="J16" s="16"/>
      <c r="K16" s="23"/>
      <c r="L16" s="2">
        <f>IF(K16='Base de données'!$D$5,'Base de données'!$E$5,IF('FEUILLE SOIN'!K16='Base de données'!$D$6,'Base de données'!$E$6,IF('FEUILLE SOIN'!K16='Base de données'!$D$7,'Base de données'!$E$7,IF('FEUILLE SOIN'!K16='Base de données'!$D$8,'Base de données'!$E$8,IF('FEUILLE SOIN'!K16='Base de données'!$D$9,'Base de données'!$E$9,IF('FEUILLE SOIN'!K16='Base de données'!$D$10,'Base de données'!$E$10,IF('FEUILLE SOIN'!K16='Base de données'!$D$11,'Base de données'!$E$11,IF(K16='Base de données'!$D$12,'Base de données'!$E$12,IF('FEUILLE SOIN'!K16='Base de données'!$D$13,'Base de données'!$E$13,IF(K16='Base de données'!$D$14,'Base de données'!$E$14,IF(K16='Base de données'!$D$15,'Base de données'!$E$15,IF(K16='Base de données'!$D$16,'Base de données'!$E$16))))))))))))</f>
        <v>0</v>
      </c>
      <c r="M16" s="2">
        <f t="shared" si="6"/>
        <v>0</v>
      </c>
      <c r="N16" s="2">
        <f t="shared" si="2"/>
        <v>0</v>
      </c>
      <c r="O16" s="2"/>
      <c r="P16" s="2"/>
      <c r="Q16" s="3">
        <f t="shared" si="8"/>
        <v>0</v>
      </c>
    </row>
    <row r="17" spans="1:22" ht="15.75" thickBot="1" x14ac:dyDescent="0.3">
      <c r="A17" s="16"/>
      <c r="B17" s="23"/>
      <c r="C17" s="5" t="str">
        <f t="shared" si="0"/>
        <v/>
      </c>
      <c r="D17" s="5" t="str">
        <f t="shared" si="4"/>
        <v/>
      </c>
      <c r="E17" s="5" t="str">
        <f t="shared" si="5"/>
        <v/>
      </c>
      <c r="F17" s="5" t="str">
        <f>IF(AND(WEEKDAY($H$1,2)&lt;6,A17&lt;&gt;""),'Base de données'!$E$35,"")</f>
        <v/>
      </c>
      <c r="G17" s="5" t="str">
        <f>IF(OR(WEEKDAY($H$1,2)&lt;6,A17=""),"",'Base de données'!$E$36)</f>
        <v/>
      </c>
      <c r="H17" s="3">
        <f t="shared" si="7"/>
        <v>0</v>
      </c>
      <c r="J17" s="16"/>
      <c r="K17" s="23"/>
      <c r="L17" s="2">
        <f>IF(K17='Base de données'!$D$5,'Base de données'!$E$5,IF('FEUILLE SOIN'!K17='Base de données'!$D$6,'Base de données'!$E$6,IF('FEUILLE SOIN'!K17='Base de données'!$D$7,'Base de données'!$E$7,IF('FEUILLE SOIN'!K17='Base de données'!$D$8,'Base de données'!$E$8,IF('FEUILLE SOIN'!K17='Base de données'!$D$9,'Base de données'!$E$9,IF('FEUILLE SOIN'!K17='Base de données'!$D$10,'Base de données'!$E$10,IF('FEUILLE SOIN'!K17='Base de données'!$D$11,'Base de données'!$E$11,IF(K17='Base de données'!$D$12,'Base de données'!$E$12,IF('FEUILLE SOIN'!K17='Base de données'!$D$13,'Base de données'!$E$13,IF(K17='Base de données'!$D$14,'Base de données'!$E$14,IF(K17='Base de données'!$D$15,'Base de données'!$E$15,IF(K17='Base de données'!$D$16,'Base de données'!$E$16))))))))))))</f>
        <v>0</v>
      </c>
      <c r="M17" s="2">
        <f t="shared" si="6"/>
        <v>0</v>
      </c>
      <c r="N17" s="2">
        <f t="shared" si="2"/>
        <v>0</v>
      </c>
      <c r="O17" s="2"/>
      <c r="P17" s="2"/>
      <c r="Q17" s="3">
        <f t="shared" si="8"/>
        <v>0</v>
      </c>
    </row>
    <row r="18" spans="1:22" ht="15.75" thickBot="1" x14ac:dyDescent="0.3">
      <c r="A18" s="16"/>
      <c r="B18" s="23"/>
      <c r="C18" s="5" t="str">
        <f t="shared" si="0"/>
        <v/>
      </c>
      <c r="D18" s="5" t="str">
        <f t="shared" si="4"/>
        <v/>
      </c>
      <c r="E18" s="5" t="str">
        <f t="shared" si="5"/>
        <v/>
      </c>
      <c r="F18" s="5" t="str">
        <f>IF(AND(WEEKDAY($H$1,2)&lt;6,A18&lt;&gt;""),'Base de données'!$E$35,"")</f>
        <v/>
      </c>
      <c r="G18" s="5" t="str">
        <f>IF(OR(WEEKDAY($H$1,2)&lt;6,A18=""),"",'Base de données'!$E$36)</f>
        <v/>
      </c>
      <c r="H18" s="3">
        <f t="shared" si="7"/>
        <v>0</v>
      </c>
      <c r="J18" s="16"/>
      <c r="K18" s="23"/>
      <c r="L18" s="2">
        <f>IF(K18='Base de données'!$D$5,'Base de données'!$E$5,IF('FEUILLE SOIN'!K18='Base de données'!$D$6,'Base de données'!$E$6,IF('FEUILLE SOIN'!K18='Base de données'!$D$7,'Base de données'!$E$7,IF('FEUILLE SOIN'!K18='Base de données'!$D$8,'Base de données'!$E$8,IF('FEUILLE SOIN'!K18='Base de données'!$D$9,'Base de données'!$E$9,IF('FEUILLE SOIN'!K18='Base de données'!$D$10,'Base de données'!$E$10,IF('FEUILLE SOIN'!K18='Base de données'!$D$11,'Base de données'!$E$11,IF(K18='Base de données'!$D$12,'Base de données'!$E$12,IF('FEUILLE SOIN'!K18='Base de données'!$D$13,'Base de données'!$E$13,IF(K18='Base de données'!$D$14,'Base de données'!$E$14,IF(K18='Base de données'!$D$15,'Base de données'!$E$15,IF(K18='Base de données'!$D$16,'Base de données'!$E$16))))))))))))</f>
        <v>0</v>
      </c>
      <c r="M18" s="2">
        <f t="shared" si="6"/>
        <v>0</v>
      </c>
      <c r="N18" s="2">
        <f t="shared" si="2"/>
        <v>0</v>
      </c>
      <c r="O18" s="2"/>
      <c r="P18" s="2"/>
      <c r="Q18" s="3">
        <f t="shared" si="8"/>
        <v>0</v>
      </c>
    </row>
    <row r="19" spans="1:22" ht="15.75" thickBot="1" x14ac:dyDescent="0.3">
      <c r="A19" s="16"/>
      <c r="B19" s="23"/>
      <c r="C19" s="5" t="str">
        <f t="shared" si="0"/>
        <v/>
      </c>
      <c r="D19" s="5" t="str">
        <f t="shared" si="4"/>
        <v/>
      </c>
      <c r="E19" s="5" t="str">
        <f t="shared" si="5"/>
        <v/>
      </c>
      <c r="F19" s="5" t="str">
        <f>IF(AND(WEEKDAY($H$1,2)&lt;6,A19&lt;&gt;""),'Base de données'!$E$35,"")</f>
        <v/>
      </c>
      <c r="G19" s="5" t="str">
        <f>IF(OR(WEEKDAY($H$1,2)&lt;6,A19=""),"",'Base de données'!$E$36)</f>
        <v/>
      </c>
      <c r="H19" s="3">
        <f t="shared" si="7"/>
        <v>0</v>
      </c>
      <c r="J19" s="16"/>
      <c r="K19" s="23"/>
      <c r="L19" s="2">
        <f>IF(K19='Base de données'!$D$5,'Base de données'!$E$5,IF('FEUILLE SOIN'!K19='Base de données'!$D$6,'Base de données'!$E$6,IF('FEUILLE SOIN'!K19='Base de données'!$D$7,'Base de données'!$E$7,IF('FEUILLE SOIN'!K19='Base de données'!$D$8,'Base de données'!$E$8,IF('FEUILLE SOIN'!K19='Base de données'!$D$9,'Base de données'!$E$9,IF('FEUILLE SOIN'!K19='Base de données'!$D$10,'Base de données'!$E$10,IF('FEUILLE SOIN'!K19='Base de données'!$D$11,'Base de données'!$E$11,IF(K19='Base de données'!$D$12,'Base de données'!$E$12,IF('FEUILLE SOIN'!K19='Base de données'!$D$13,'Base de données'!$E$13,IF(K19='Base de données'!$D$14,'Base de données'!$E$14,IF(K19='Base de données'!$D$15,'Base de données'!$E$15,IF(K19='Base de données'!$D$16,'Base de données'!$E$16))))))))))))</f>
        <v>0</v>
      </c>
      <c r="M19" s="2">
        <f t="shared" si="6"/>
        <v>0</v>
      </c>
      <c r="N19" s="2">
        <f t="shared" si="2"/>
        <v>0</v>
      </c>
      <c r="O19" s="2"/>
      <c r="P19" s="2"/>
      <c r="Q19" s="3">
        <f t="shared" si="8"/>
        <v>0</v>
      </c>
    </row>
    <row r="20" spans="1:22" ht="15.75" thickBot="1" x14ac:dyDescent="0.3">
      <c r="A20" s="16"/>
      <c r="B20" s="23"/>
      <c r="C20" s="5" t="str">
        <f t="shared" si="0"/>
        <v/>
      </c>
      <c r="D20" s="5" t="str">
        <f t="shared" si="4"/>
        <v/>
      </c>
      <c r="E20" s="5" t="str">
        <f t="shared" si="5"/>
        <v/>
      </c>
      <c r="F20" s="5" t="str">
        <f>IF(AND(WEEKDAY($H$1,2)&lt;6,A20&lt;&gt;""),'Base de données'!$E$35,"")</f>
        <v/>
      </c>
      <c r="G20" s="5" t="str">
        <f>IF(OR(WEEKDAY($H$1,2)&lt;6,A20=""),"",'Base de données'!$E$36)</f>
        <v/>
      </c>
      <c r="H20" s="3">
        <f t="shared" si="7"/>
        <v>0</v>
      </c>
      <c r="J20" s="16"/>
      <c r="K20" s="23"/>
      <c r="L20" s="2">
        <f>IF(K20='Base de données'!$D$5,'Base de données'!$E$5,IF('FEUILLE SOIN'!K20='Base de données'!$D$6,'Base de données'!$E$6,IF('FEUILLE SOIN'!K20='Base de données'!$D$7,'Base de données'!$E$7,IF('FEUILLE SOIN'!K20='Base de données'!$D$8,'Base de données'!$E$8,IF('FEUILLE SOIN'!K20='Base de données'!$D$9,'Base de données'!$E$9,IF('FEUILLE SOIN'!K20='Base de données'!$D$10,'Base de données'!$E$10,IF('FEUILLE SOIN'!K20='Base de données'!$D$11,'Base de données'!$E$11,IF(K20='Base de données'!$D$12,'Base de données'!$E$12,IF('FEUILLE SOIN'!K20='Base de données'!$D$13,'Base de données'!$E$13,IF(K20='Base de données'!$D$14,'Base de données'!$E$14,IF(K20='Base de données'!$D$15,'Base de données'!$E$15,IF(K20='Base de données'!$D$16,'Base de données'!$E$16))))))))))))</f>
        <v>0</v>
      </c>
      <c r="M20" s="2">
        <f t="shared" si="6"/>
        <v>0</v>
      </c>
      <c r="N20" s="2">
        <f t="shared" si="2"/>
        <v>0</v>
      </c>
      <c r="O20" s="2"/>
      <c r="P20" s="2"/>
      <c r="Q20" s="3">
        <f t="shared" si="8"/>
        <v>0</v>
      </c>
    </row>
    <row r="21" spans="1:22" ht="15.75" thickBot="1" x14ac:dyDescent="0.3">
      <c r="A21" s="16"/>
      <c r="B21" s="23"/>
      <c r="C21" s="5" t="str">
        <f t="shared" si="0"/>
        <v/>
      </c>
      <c r="D21" s="5" t="str">
        <f t="shared" si="4"/>
        <v/>
      </c>
      <c r="E21" s="5" t="str">
        <f t="shared" si="5"/>
        <v/>
      </c>
      <c r="F21" s="5" t="str">
        <f>IF(AND(WEEKDAY($H$1,2)&lt;6,A21&lt;&gt;""),'Base de données'!$E$35,"")</f>
        <v/>
      </c>
      <c r="G21" s="5" t="str">
        <f>IF(OR(WEEKDAY($H$1,2)&lt;6,A21=""),"",'Base de données'!$E$36)</f>
        <v/>
      </c>
      <c r="H21" s="3">
        <f t="shared" si="7"/>
        <v>0</v>
      </c>
      <c r="J21" s="16"/>
      <c r="K21" s="23"/>
      <c r="L21" s="2">
        <f>IF(K21='Base de données'!$D$5,'Base de données'!$E$5,IF('FEUILLE SOIN'!K21='Base de données'!$D$6,'Base de données'!$E$6,IF('FEUILLE SOIN'!K21='Base de données'!$D$7,'Base de données'!$E$7,IF('FEUILLE SOIN'!K21='Base de données'!$D$8,'Base de données'!$E$8,IF('FEUILLE SOIN'!K21='Base de données'!$D$9,'Base de données'!$E$9,IF('FEUILLE SOIN'!K21='Base de données'!$D$10,'Base de données'!$E$10,IF('FEUILLE SOIN'!K21='Base de données'!$D$11,'Base de données'!$E$11,IF(K21='Base de données'!$D$12,'Base de données'!$E$12,IF('FEUILLE SOIN'!K21='Base de données'!$D$13,'Base de données'!$E$13,IF(K21='Base de données'!$D$14,'Base de données'!$E$14,IF(K21='Base de données'!$D$15,'Base de données'!$E$15,IF(K21='Base de données'!$D$16,'Base de données'!$E$16))))))))))))</f>
        <v>0</v>
      </c>
      <c r="M21" s="2">
        <f t="shared" si="6"/>
        <v>0</v>
      </c>
      <c r="N21" s="2">
        <f t="shared" si="2"/>
        <v>0</v>
      </c>
      <c r="O21" s="2"/>
      <c r="P21" s="2"/>
      <c r="Q21" s="3">
        <f t="shared" si="8"/>
        <v>0</v>
      </c>
      <c r="V21" s="4"/>
    </row>
    <row r="22" spans="1:22" ht="15.75" thickBot="1" x14ac:dyDescent="0.3">
      <c r="A22" s="16"/>
      <c r="B22" s="23"/>
      <c r="C22" s="5" t="str">
        <f t="shared" si="0"/>
        <v/>
      </c>
      <c r="D22" s="5" t="str">
        <f t="shared" si="4"/>
        <v/>
      </c>
      <c r="E22" s="5" t="str">
        <f t="shared" si="5"/>
        <v/>
      </c>
      <c r="F22" s="5" t="str">
        <f>IF(AND(WEEKDAY($H$1,2)&lt;6,A22&lt;&gt;""),'Base de données'!$E$35,"")</f>
        <v/>
      </c>
      <c r="G22" s="5" t="str">
        <f>IF(OR(WEEKDAY($H$1,2)&lt;6,A22=""),"",'Base de données'!$E$36)</f>
        <v/>
      </c>
      <c r="H22" s="3">
        <f t="shared" si="7"/>
        <v>0</v>
      </c>
      <c r="J22" s="16"/>
      <c r="K22" s="23"/>
      <c r="L22" s="2">
        <f>IF(K22='Base de données'!$D$5,'Base de données'!$E$5,IF('FEUILLE SOIN'!K22='Base de données'!$D$6,'Base de données'!$E$6,IF('FEUILLE SOIN'!K22='Base de données'!$D$7,'Base de données'!$E$7,IF('FEUILLE SOIN'!K22='Base de données'!$D$8,'Base de données'!$E$8,IF('FEUILLE SOIN'!K22='Base de données'!$D$9,'Base de données'!$E$9,IF('FEUILLE SOIN'!K22='Base de données'!$D$10,'Base de données'!$E$10,IF('FEUILLE SOIN'!K22='Base de données'!$D$11,'Base de données'!$E$11,IF(K22='Base de données'!$D$12,'Base de données'!$E$12,IF('FEUILLE SOIN'!K22='Base de données'!$D$13,'Base de données'!$E$13,IF(K22='Base de données'!$D$14,'Base de données'!$E$14,IF(K22='Base de données'!$D$15,'Base de données'!$E$15,IF(K22='Base de données'!$D$16,'Base de données'!$E$16))))))))))))</f>
        <v>0</v>
      </c>
      <c r="M22" s="2">
        <f t="shared" si="6"/>
        <v>0</v>
      </c>
      <c r="N22" s="2">
        <f t="shared" si="2"/>
        <v>0</v>
      </c>
      <c r="O22" s="2"/>
      <c r="P22" s="2"/>
      <c r="Q22" s="3">
        <f t="shared" si="8"/>
        <v>0</v>
      </c>
    </row>
    <row r="23" spans="1:22" ht="15.75" thickBot="1" x14ac:dyDescent="0.3">
      <c r="A23" s="16"/>
      <c r="B23" s="23"/>
      <c r="C23" s="5" t="str">
        <f t="shared" si="0"/>
        <v/>
      </c>
      <c r="D23" s="5" t="str">
        <f t="shared" si="4"/>
        <v/>
      </c>
      <c r="E23" s="5" t="str">
        <f t="shared" si="5"/>
        <v/>
      </c>
      <c r="F23" s="5" t="str">
        <f>IF(AND(WEEKDAY($H$1,2)&lt;6,A23&lt;&gt;""),'Base de données'!$E$35,"")</f>
        <v/>
      </c>
      <c r="G23" s="5" t="str">
        <f>IF(OR(WEEKDAY($H$1,2)&lt;6,A23=""),"",'Base de données'!$E$36)</f>
        <v/>
      </c>
      <c r="H23" s="3">
        <f t="shared" si="7"/>
        <v>0</v>
      </c>
      <c r="J23" s="16"/>
      <c r="K23" s="23"/>
      <c r="L23" s="2">
        <f>IF(K23='Base de données'!$D$5,'Base de données'!$E$5,IF('FEUILLE SOIN'!K23='Base de données'!$D$6,'Base de données'!$E$6,IF('FEUILLE SOIN'!K23='Base de données'!$D$7,'Base de données'!$E$7,IF('FEUILLE SOIN'!K23='Base de données'!$D$8,'Base de données'!$E$8,IF('FEUILLE SOIN'!K23='Base de données'!$D$9,'Base de données'!$E$9,IF('FEUILLE SOIN'!K23='Base de données'!$D$10,'Base de données'!$E$10,IF('FEUILLE SOIN'!K23='Base de données'!$D$11,'Base de données'!$E$11,IF(K23='Base de données'!$D$12,'Base de données'!$E$12,IF('FEUILLE SOIN'!K23='Base de données'!$D$13,'Base de données'!$E$13,IF(K23='Base de données'!$D$14,'Base de données'!$E$14,IF(K23='Base de données'!$D$15,'Base de données'!$E$15,IF(K23='Base de données'!$D$16,'Base de données'!$E$16))))))))))))</f>
        <v>0</v>
      </c>
      <c r="M23" s="2">
        <f t="shared" si="6"/>
        <v>0</v>
      </c>
      <c r="N23" s="2">
        <f t="shared" si="2"/>
        <v>0</v>
      </c>
      <c r="O23" s="2"/>
      <c r="P23" s="2"/>
      <c r="Q23" s="3">
        <f t="shared" si="8"/>
        <v>0</v>
      </c>
    </row>
    <row r="24" spans="1:22" ht="15.75" thickBot="1" x14ac:dyDescent="0.3">
      <c r="A24" s="16"/>
      <c r="B24" s="23"/>
      <c r="C24" s="5" t="str">
        <f t="shared" si="0"/>
        <v/>
      </c>
      <c r="D24" s="5" t="str">
        <f t="shared" si="4"/>
        <v/>
      </c>
      <c r="E24" s="5" t="str">
        <f t="shared" si="5"/>
        <v/>
      </c>
      <c r="F24" s="5" t="str">
        <f>IF(AND(WEEKDAY($H$1,2)&lt;6,A24&lt;&gt;""),'Base de données'!$E$35,"")</f>
        <v/>
      </c>
      <c r="G24" s="5" t="str">
        <f>IF(OR(WEEKDAY($H$1,2)&lt;6,A24=""),"",'Base de données'!$E$36)</f>
        <v/>
      </c>
      <c r="H24" s="3">
        <f t="shared" si="7"/>
        <v>0</v>
      </c>
      <c r="J24" s="16"/>
      <c r="K24" s="23"/>
      <c r="L24" s="2">
        <f>IF(K24='Base de données'!$D$5,'Base de données'!$E$5,IF('FEUILLE SOIN'!K24='Base de données'!$D$6,'Base de données'!$E$6,IF('FEUILLE SOIN'!K24='Base de données'!$D$7,'Base de données'!$E$7,IF('FEUILLE SOIN'!K24='Base de données'!$D$8,'Base de données'!$E$8,IF('FEUILLE SOIN'!K24='Base de données'!$D$9,'Base de données'!$E$9,IF('FEUILLE SOIN'!K24='Base de données'!$D$10,'Base de données'!$E$10,IF('FEUILLE SOIN'!K24='Base de données'!$D$11,'Base de données'!$E$11,IF(K24='Base de données'!$D$12,'Base de données'!$E$12,IF('FEUILLE SOIN'!K24='Base de données'!$D$13,'Base de données'!$E$13,IF(K24='Base de données'!$D$14,'Base de données'!$E$14,IF(K24='Base de données'!$D$15,'Base de données'!$E$15,IF(K24='Base de données'!$D$16,'Base de données'!$E$16))))))))))))</f>
        <v>0</v>
      </c>
      <c r="M24" s="2">
        <f>SUM(L24*10/100)</f>
        <v>0</v>
      </c>
      <c r="N24" s="2">
        <f t="shared" si="2"/>
        <v>0</v>
      </c>
      <c r="O24" s="2"/>
      <c r="P24" s="2"/>
      <c r="Q24" s="3">
        <f t="shared" si="8"/>
        <v>0</v>
      </c>
    </row>
    <row r="25" spans="1:22" ht="15.75" thickBot="1" x14ac:dyDescent="0.3">
      <c r="A25" s="16"/>
      <c r="B25" s="23"/>
      <c r="C25" s="5" t="str">
        <f t="shared" si="0"/>
        <v/>
      </c>
      <c r="D25" s="5" t="str">
        <f t="shared" si="4"/>
        <v/>
      </c>
      <c r="E25" s="5" t="str">
        <f t="shared" si="5"/>
        <v/>
      </c>
      <c r="F25" s="5" t="str">
        <f>IF(AND(WEEKDAY($H$1,2)&lt;6,A25&lt;&gt;""),'Base de données'!$E$35,"")</f>
        <v/>
      </c>
      <c r="G25" s="5" t="str">
        <f>IF(OR(WEEKDAY($H$1,2)&lt;6,A25=""),"",'Base de données'!$E$36)</f>
        <v/>
      </c>
      <c r="H25" s="3">
        <f t="shared" si="7"/>
        <v>0</v>
      </c>
      <c r="J25" s="16"/>
      <c r="K25" s="23"/>
      <c r="L25" s="2">
        <f>IF(K25='Base de données'!$D$5,'Base de données'!$E$5,IF('FEUILLE SOIN'!K25='Base de données'!$D$6,'Base de données'!$E$6,IF('FEUILLE SOIN'!K25='Base de données'!$D$7,'Base de données'!$E$7,IF('FEUILLE SOIN'!K25='Base de données'!$D$8,'Base de données'!$E$8,IF('FEUILLE SOIN'!K25='Base de données'!$D$9,'Base de données'!$E$9,IF('FEUILLE SOIN'!K25='Base de données'!$D$10,'Base de données'!$E$10,IF('FEUILLE SOIN'!K25='Base de données'!$D$11,'Base de données'!$E$11,IF(K25='Base de données'!$D$12,'Base de données'!$E$12,IF('FEUILLE SOIN'!K25='Base de données'!$D$13,'Base de données'!$E$13,IF(K25='Base de données'!$D$14,'Base de données'!$E$14,IF(K25='Base de données'!$D$15,'Base de données'!$E$15,IF(K25='Base de données'!$D$16,'Base de données'!$E$16))))))))))))</f>
        <v>0</v>
      </c>
      <c r="M25" s="2">
        <f t="shared" ref="M25:M32" si="9">SUM((L25*10/100))</f>
        <v>0</v>
      </c>
      <c r="N25" s="2">
        <f t="shared" si="2"/>
        <v>0</v>
      </c>
      <c r="O25" s="2"/>
      <c r="P25" s="2"/>
      <c r="Q25" s="3">
        <f t="shared" si="8"/>
        <v>0</v>
      </c>
    </row>
    <row r="26" spans="1:22" ht="15.75" thickBot="1" x14ac:dyDescent="0.3">
      <c r="A26" s="16"/>
      <c r="B26" s="23"/>
      <c r="C26" s="5" t="str">
        <f t="shared" si="0"/>
        <v/>
      </c>
      <c r="D26" s="5" t="str">
        <f t="shared" si="4"/>
        <v/>
      </c>
      <c r="E26" s="5" t="str">
        <f t="shared" si="5"/>
        <v/>
      </c>
      <c r="F26" s="5" t="str">
        <f>IF(AND(WEEKDAY($H$1,2)&lt;6,A26&lt;&gt;""),'Base de données'!$E$35,"")</f>
        <v/>
      </c>
      <c r="G26" s="5" t="str">
        <f>IF(OR(WEEKDAY($H$1,2)&lt;6,A26=""),"",'Base de données'!$E$36)</f>
        <v/>
      </c>
      <c r="H26" s="3">
        <f t="shared" si="7"/>
        <v>0</v>
      </c>
      <c r="J26" s="16"/>
      <c r="K26" s="23"/>
      <c r="L26" s="2">
        <f>IF(K26='Base de données'!$D$5,'Base de données'!$E$5,IF('FEUILLE SOIN'!K26='Base de données'!$D$6,'Base de données'!$E$6,IF('FEUILLE SOIN'!K26='Base de données'!$D$7,'Base de données'!$E$7,IF('FEUILLE SOIN'!K26='Base de données'!$D$8,'Base de données'!$E$8,IF('FEUILLE SOIN'!K26='Base de données'!$D$9,'Base de données'!$E$9,IF('FEUILLE SOIN'!K26='Base de données'!$D$10,'Base de données'!$E$10,IF('FEUILLE SOIN'!K26='Base de données'!$D$11,'Base de données'!$E$11,IF(K26='Base de données'!$D$12,'Base de données'!$E$12,IF('FEUILLE SOIN'!K26='Base de données'!$D$13,'Base de données'!$E$13,IF(K26='Base de données'!$D$14,'Base de données'!$E$14,IF(K26='Base de données'!$D$15,'Base de données'!$E$15,IF(K26='Base de données'!$D$16,'Base de données'!$E$16))))))))))))</f>
        <v>0</v>
      </c>
      <c r="M26" s="2">
        <f t="shared" si="9"/>
        <v>0</v>
      </c>
      <c r="N26" s="2">
        <f t="shared" si="2"/>
        <v>0</v>
      </c>
      <c r="O26" s="2"/>
      <c r="P26" s="2"/>
      <c r="Q26" s="3">
        <f t="shared" si="8"/>
        <v>0</v>
      </c>
    </row>
    <row r="27" spans="1:22" ht="15.75" thickBot="1" x14ac:dyDescent="0.3">
      <c r="A27" s="16"/>
      <c r="B27" s="23"/>
      <c r="C27" s="5" t="str">
        <f t="shared" si="0"/>
        <v/>
      </c>
      <c r="D27" s="5" t="str">
        <f t="shared" si="4"/>
        <v/>
      </c>
      <c r="E27" s="5" t="str">
        <f t="shared" si="5"/>
        <v/>
      </c>
      <c r="F27" s="5" t="str">
        <f>IF(AND(WEEKDAY($H$1,2)&lt;6,A27&lt;&gt;""),'Base de données'!$E$35,"")</f>
        <v/>
      </c>
      <c r="G27" s="5" t="str">
        <f>IF(OR(WEEKDAY($H$1,2)&lt;6,A27=""),"",'Base de données'!$E$36)</f>
        <v/>
      </c>
      <c r="H27" s="3">
        <f t="shared" si="7"/>
        <v>0</v>
      </c>
      <c r="J27" s="16"/>
      <c r="K27" s="23"/>
      <c r="L27" s="2">
        <f>IF(K27='Base de données'!$D$5,'Base de données'!$E$5,IF('FEUILLE SOIN'!K27='Base de données'!$D$6,'Base de données'!$E$6,IF('FEUILLE SOIN'!K27='Base de données'!$D$7,'Base de données'!$E$7,IF('FEUILLE SOIN'!K27='Base de données'!$D$8,'Base de données'!$E$8,IF('FEUILLE SOIN'!K27='Base de données'!$D$9,'Base de données'!$E$9,IF('FEUILLE SOIN'!K27='Base de données'!$D$10,'Base de données'!$E$10,IF('FEUILLE SOIN'!K27='Base de données'!$D$11,'Base de données'!$E$11,IF(K27='Base de données'!$D$12,'Base de données'!$E$12,IF('FEUILLE SOIN'!K27='Base de données'!$D$13,'Base de données'!$E$13,IF(K27='Base de données'!$D$14,'Base de données'!$E$14,IF(K27='Base de données'!$D$15,'Base de données'!$E$15,IF(K27='Base de données'!$D$16,'Base de données'!$E$16))))))))))))</f>
        <v>0</v>
      </c>
      <c r="M27" s="2">
        <f t="shared" si="9"/>
        <v>0</v>
      </c>
      <c r="N27" s="2">
        <f t="shared" si="2"/>
        <v>0</v>
      </c>
      <c r="O27" s="2"/>
      <c r="P27" s="2"/>
      <c r="Q27" s="3">
        <f t="shared" si="8"/>
        <v>0</v>
      </c>
    </row>
    <row r="28" spans="1:22" ht="15.75" thickBot="1" x14ac:dyDescent="0.3">
      <c r="A28" s="16"/>
      <c r="B28" s="23"/>
      <c r="C28" s="5" t="str">
        <f t="shared" si="0"/>
        <v/>
      </c>
      <c r="D28" s="5" t="str">
        <f t="shared" si="4"/>
        <v/>
      </c>
      <c r="E28" s="5" t="str">
        <f t="shared" si="5"/>
        <v/>
      </c>
      <c r="F28" s="5" t="str">
        <f>IF(AND(WEEKDAY($H$1,2)&lt;6,A28&lt;&gt;""),'Base de données'!$E$35,"")</f>
        <v/>
      </c>
      <c r="G28" s="5" t="str">
        <f>IF(OR(WEEKDAY($H$1,2)&lt;6,A28=""),"",'Base de données'!$E$36)</f>
        <v/>
      </c>
      <c r="H28" s="3">
        <f t="shared" si="7"/>
        <v>0</v>
      </c>
      <c r="J28" s="16"/>
      <c r="K28" s="23"/>
      <c r="L28" s="2">
        <f>IF(K28='Base de données'!$D$5,'Base de données'!$E$5,IF('FEUILLE SOIN'!K28='Base de données'!$D$6,'Base de données'!$E$6,IF('FEUILLE SOIN'!K28='Base de données'!$D$7,'Base de données'!$E$7,IF('FEUILLE SOIN'!K28='Base de données'!$D$8,'Base de données'!$E$8,IF('FEUILLE SOIN'!K28='Base de données'!$D$9,'Base de données'!$E$9,IF('FEUILLE SOIN'!K28='Base de données'!$D$10,'Base de données'!$E$10,IF('FEUILLE SOIN'!K28='Base de données'!$D$11,'Base de données'!$E$11,IF(K28='Base de données'!$D$12,'Base de données'!$E$12,IF('FEUILLE SOIN'!K28='Base de données'!$D$13,'Base de données'!$E$13,IF(K28='Base de données'!$D$14,'Base de données'!$E$14,IF(K28='Base de données'!$D$15,'Base de données'!$E$15,IF(K28='Base de données'!$D$16,'Base de données'!$E$16))))))))))))</f>
        <v>0</v>
      </c>
      <c r="M28" s="2">
        <f t="shared" si="9"/>
        <v>0</v>
      </c>
      <c r="N28" s="2">
        <f t="shared" si="2"/>
        <v>0</v>
      </c>
      <c r="O28" s="2"/>
      <c r="P28" s="2"/>
      <c r="Q28" s="3">
        <f t="shared" si="8"/>
        <v>0</v>
      </c>
    </row>
    <row r="29" spans="1:22" ht="15.75" thickBot="1" x14ac:dyDescent="0.3">
      <c r="A29" s="16"/>
      <c r="B29" s="23"/>
      <c r="C29" s="5" t="str">
        <f t="shared" si="0"/>
        <v/>
      </c>
      <c r="D29" s="5" t="str">
        <f t="shared" si="4"/>
        <v/>
      </c>
      <c r="E29" s="5" t="str">
        <f t="shared" si="5"/>
        <v/>
      </c>
      <c r="F29" s="5" t="str">
        <f>IF(AND(WEEKDAY($H$1,2)&lt;6,A29&lt;&gt;""),'Base de données'!$E$35,"")</f>
        <v/>
      </c>
      <c r="G29" s="5" t="str">
        <f>IF(OR(WEEKDAY($H$1,2)&lt;6,A29=""),"",'Base de données'!$E$36)</f>
        <v/>
      </c>
      <c r="H29" s="3">
        <f>SUM(E29:G29)</f>
        <v>0</v>
      </c>
      <c r="J29" s="16"/>
      <c r="K29" s="23"/>
      <c r="L29" s="2">
        <f>IF(K29='Base de données'!$D$5,'Base de données'!$E$5,IF('FEUILLE SOIN'!K29='Base de données'!$D$6,'Base de données'!$E$6,IF('FEUILLE SOIN'!K29='Base de données'!$D$7,'Base de données'!$E$7,IF('FEUILLE SOIN'!K29='Base de données'!$D$8,'Base de données'!$E$8,IF('FEUILLE SOIN'!K29='Base de données'!$D$9,'Base de données'!$E$9,IF('FEUILLE SOIN'!K29='Base de données'!$D$10,'Base de données'!$E$10,IF('FEUILLE SOIN'!K29='Base de données'!$D$11,'Base de données'!$E$11,IF(K29='Base de données'!$D$12,'Base de données'!$E$12,IF('FEUILLE SOIN'!K29='Base de données'!$D$13,'Base de données'!$E$13,IF(K29='Base de données'!$D$14,'Base de données'!$E$14,IF(K29='Base de données'!$D$15,'Base de données'!$E$15,IF(K29='Base de données'!$D$16,'Base de données'!$E$16))))))))))))</f>
        <v>0</v>
      </c>
      <c r="M29" s="2">
        <f t="shared" si="9"/>
        <v>0</v>
      </c>
      <c r="N29" s="2">
        <f t="shared" si="2"/>
        <v>0</v>
      </c>
      <c r="O29" s="2"/>
      <c r="P29" s="2"/>
      <c r="Q29" s="3">
        <f>SUM(N29:P29)</f>
        <v>0</v>
      </c>
    </row>
    <row r="30" spans="1:22" ht="15.75" thickBot="1" x14ac:dyDescent="0.3">
      <c r="A30" s="16"/>
      <c r="B30" s="23"/>
      <c r="C30" s="5" t="str">
        <f t="shared" si="0"/>
        <v/>
      </c>
      <c r="D30" s="5" t="str">
        <f t="shared" si="4"/>
        <v/>
      </c>
      <c r="E30" s="5" t="str">
        <f t="shared" si="5"/>
        <v/>
      </c>
      <c r="F30" s="5" t="str">
        <f>IF(AND(WEEKDAY($H$1,2)&lt;6,A30&lt;&gt;""),'Base de données'!$E$35,"")</f>
        <v/>
      </c>
      <c r="G30" s="5" t="str">
        <f>IF(OR(WEEKDAY($H$1,2)&lt;6,A30=""),"",'Base de données'!$E$36)</f>
        <v/>
      </c>
      <c r="H30" s="3">
        <f>SUM(E30:G30)</f>
        <v>0</v>
      </c>
      <c r="J30" s="16"/>
      <c r="K30" s="23"/>
      <c r="L30" s="2">
        <f>IF(K30='Base de données'!$D$5,'Base de données'!$E$5,IF('FEUILLE SOIN'!K30='Base de données'!$D$6,'Base de données'!$E$6,IF('FEUILLE SOIN'!K30='Base de données'!$D$7,'Base de données'!$E$7,IF('FEUILLE SOIN'!K30='Base de données'!$D$8,'Base de données'!$E$8,IF('FEUILLE SOIN'!K30='Base de données'!$D$9,'Base de données'!$E$9,IF('FEUILLE SOIN'!K30='Base de données'!$D$10,'Base de données'!$E$10,IF('FEUILLE SOIN'!K30='Base de données'!$D$11,'Base de données'!$E$11,IF(K30='Base de données'!$D$12,'Base de données'!$E$12,IF('FEUILLE SOIN'!K30='Base de données'!$D$13,'Base de données'!$E$13,IF(K30='Base de données'!$D$14,'Base de données'!$E$14,IF(K30='Base de données'!$D$15,'Base de données'!$E$15,IF(K30='Base de données'!$D$16,'Base de données'!$E$16))))))))))))</f>
        <v>0</v>
      </c>
      <c r="M30" s="2">
        <f t="shared" si="9"/>
        <v>0</v>
      </c>
      <c r="N30" s="2">
        <f t="shared" si="2"/>
        <v>0</v>
      </c>
      <c r="O30" s="2"/>
      <c r="P30" s="2"/>
      <c r="Q30" s="3">
        <f>SUM(N30:P30)</f>
        <v>0</v>
      </c>
    </row>
    <row r="31" spans="1:22" ht="15.75" thickBot="1" x14ac:dyDescent="0.3">
      <c r="A31" s="16"/>
      <c r="B31" s="23"/>
      <c r="C31" s="5" t="str">
        <f t="shared" si="0"/>
        <v/>
      </c>
      <c r="D31" s="5" t="str">
        <f t="shared" si="4"/>
        <v/>
      </c>
      <c r="E31" s="5" t="str">
        <f t="shared" si="5"/>
        <v/>
      </c>
      <c r="F31" s="5" t="str">
        <f>IF(AND(WEEKDAY($H$1,2)&lt;6,A31&lt;&gt;""),'Base de données'!$E$35,"")</f>
        <v/>
      </c>
      <c r="G31" s="5" t="str">
        <f>IF(OR(WEEKDAY($H$1,2)&lt;6,A31=""),"",'Base de données'!$E$36)</f>
        <v/>
      </c>
      <c r="H31" s="3">
        <f>SUM(E31:G31)</f>
        <v>0</v>
      </c>
      <c r="J31" s="16"/>
      <c r="K31" s="23"/>
      <c r="L31" s="2">
        <f>IF(K31='Base de données'!$D$5,'Base de données'!$E$5,IF('FEUILLE SOIN'!K31='Base de données'!$D$6,'Base de données'!$E$6,IF('FEUILLE SOIN'!K31='Base de données'!$D$7,'Base de données'!$E$7,IF('FEUILLE SOIN'!K31='Base de données'!$D$8,'Base de données'!$E$8,IF('FEUILLE SOIN'!K31='Base de données'!$D$9,'Base de données'!$E$9,IF('FEUILLE SOIN'!K31='Base de données'!$D$10,'Base de données'!$E$10,IF('FEUILLE SOIN'!K31='Base de données'!$D$11,'Base de données'!$E$11,IF(K31='Base de données'!$D$12,'Base de données'!$E$12,IF('FEUILLE SOIN'!K31='Base de données'!$D$13,'Base de données'!$E$13,IF(K31='Base de données'!$D$14,'Base de données'!$E$14,IF(K31='Base de données'!$D$15,'Base de données'!$E$15,IF(K31='Base de données'!$D$16,'Base de données'!$E$16))))))))))))</f>
        <v>0</v>
      </c>
      <c r="M31" s="2">
        <f t="shared" si="9"/>
        <v>0</v>
      </c>
      <c r="N31" s="2">
        <f t="shared" si="2"/>
        <v>0</v>
      </c>
      <c r="O31" s="2"/>
      <c r="P31" s="2"/>
      <c r="Q31" s="3">
        <f>SUM(N31:P31)</f>
        <v>0</v>
      </c>
    </row>
    <row r="32" spans="1:22" x14ac:dyDescent="0.25">
      <c r="A32" s="16"/>
      <c r="B32" s="23"/>
      <c r="C32" s="5" t="str">
        <f t="shared" si="0"/>
        <v/>
      </c>
      <c r="D32" s="5" t="str">
        <f t="shared" si="4"/>
        <v/>
      </c>
      <c r="E32" s="5" t="str">
        <f t="shared" si="5"/>
        <v/>
      </c>
      <c r="F32" s="5" t="str">
        <f>IF(AND(WEEKDAY($H$1,2)&lt;6,A32&lt;&gt;""),'Base de données'!$E$35,"")</f>
        <v/>
      </c>
      <c r="G32" s="5" t="str">
        <f>IF(OR(WEEKDAY($H$1,2)&lt;6,A32=""),"",'Base de données'!$E$36)</f>
        <v/>
      </c>
      <c r="H32" s="3">
        <f>SUM(E32:G32)</f>
        <v>0</v>
      </c>
      <c r="J32" s="16"/>
      <c r="K32" s="23"/>
      <c r="L32" s="2">
        <f>IF(K32='Base de données'!$D$5,'Base de données'!$E$5,IF('FEUILLE SOIN'!K32='Base de données'!$D$6,'Base de données'!$E$6,IF('FEUILLE SOIN'!K32='Base de données'!$D$7,'Base de données'!$E$7,IF('FEUILLE SOIN'!K32='Base de données'!$D$8,'Base de données'!$E$8,IF('FEUILLE SOIN'!K32='Base de données'!$D$9,'Base de données'!$E$9,IF('FEUILLE SOIN'!K32='Base de données'!$D$10,'Base de données'!$E$10,IF('FEUILLE SOIN'!K32='Base de données'!$D$11,'Base de données'!$E$11,IF(K32='Base de données'!$D$12,'Base de données'!$E$12,IF('FEUILLE SOIN'!K32='Base de données'!$D$13,'Base de données'!$E$13,IF(K32='Base de données'!$D$14,'Base de données'!$E$14,IF(K32='Base de données'!$D$15,'Base de données'!$E$15,IF(K32='Base de données'!$D$16,'Base de données'!$E$16))))))))))))</f>
        <v>0</v>
      </c>
      <c r="M32" s="2">
        <f t="shared" si="9"/>
        <v>0</v>
      </c>
      <c r="N32" s="2">
        <f t="shared" si="2"/>
        <v>0</v>
      </c>
      <c r="O32" s="2"/>
      <c r="P32" s="2"/>
      <c r="Q32" s="3">
        <f>SUM(N32:P32)</f>
        <v>0</v>
      </c>
    </row>
    <row r="33" spans="1:17" ht="16.5" thickBot="1" x14ac:dyDescent="0.3">
      <c r="A33" s="10" t="s">
        <v>35</v>
      </c>
      <c r="B33" s="11"/>
      <c r="C33" s="12"/>
      <c r="D33" s="12">
        <f>SUM(D3:D32)</f>
        <v>1.2909999999999999</v>
      </c>
      <c r="E33" s="12">
        <f>SUM(E3:E32)</f>
        <v>11.619</v>
      </c>
      <c r="F33" s="12">
        <f>SUM(F3:F32)</f>
        <v>2.5</v>
      </c>
      <c r="G33" s="12">
        <f>SUM(G3:G32)</f>
        <v>0</v>
      </c>
      <c r="H33" s="37" t="e">
        <f>SUM(E33+#REF!+G33)</f>
        <v>#REF!</v>
      </c>
      <c r="J33" s="27" t="s">
        <v>35</v>
      </c>
      <c r="K33" s="28"/>
      <c r="L33" s="28">
        <f>IF(K33='Base de données'!$D$5,'Base de données'!$E$5,IF('FEUILLE SOIN'!K33='Base de données'!$D$6,'Base de données'!$E$6,IF('FEUILLE SOIN'!K33='Base de données'!$D$7,'Base de données'!$E$7,IF('FEUILLE SOIN'!K33='Base de données'!$D$8,'Base de données'!$E$8,IF('FEUILLE SOIN'!K33='Base de données'!$D$9,'Base de données'!$E$9,IF('FEUILLE SOIN'!K33='Base de données'!$D$10,'Base de données'!$E$10,IF('FEUILLE SOIN'!K33='Base de données'!$D$11,'Base de données'!$E$11,IF(K33='Base de données'!$D$12,'Base de données'!$E$12,IF('FEUILLE SOIN'!K33='Base de données'!$D$13,'Base de données'!$E$13,IF(K33='Base de données'!$D$14,'Base de données'!$E$14,IF(K33='Base de données'!$D$15,'Base de données'!$E$15,IF(K33='Base de données'!$D$16,'Base de données'!$E$16))))))))))))</f>
        <v>0</v>
      </c>
      <c r="M33" s="28">
        <f>SUM(M3:M32)</f>
        <v>0</v>
      </c>
      <c r="N33" s="28">
        <f>SUM(N3:N32)</f>
        <v>0</v>
      </c>
      <c r="O33" s="28">
        <f>SUM(O3:O32)</f>
        <v>0</v>
      </c>
      <c r="P33" s="28">
        <f>SUM(P3:P32)</f>
        <v>0</v>
      </c>
      <c r="Q33" s="38">
        <f>SUM(N33+O33+P33)</f>
        <v>0</v>
      </c>
    </row>
    <row r="50" spans="3:7" x14ac:dyDescent="0.25">
      <c r="C50" s="1"/>
      <c r="G50" s="1"/>
    </row>
    <row r="51" spans="3:7" x14ac:dyDescent="0.25">
      <c r="C51" s="1"/>
      <c r="G51" s="1"/>
    </row>
    <row r="52" spans="3:7" x14ac:dyDescent="0.25">
      <c r="C52" s="1"/>
    </row>
    <row r="53" spans="3:7" x14ac:dyDescent="0.25">
      <c r="C53" s="1"/>
    </row>
    <row r="54" spans="3:7" x14ac:dyDescent="0.25">
      <c r="C54" s="1"/>
    </row>
    <row r="55" spans="3:7" x14ac:dyDescent="0.25">
      <c r="C55" s="1"/>
    </row>
    <row r="56" spans="3:7" x14ac:dyDescent="0.25">
      <c r="C56" s="1"/>
    </row>
    <row r="57" spans="3:7" x14ac:dyDescent="0.25">
      <c r="C57" s="1"/>
    </row>
    <row r="58" spans="3:7" x14ac:dyDescent="0.25">
      <c r="C58" s="1"/>
    </row>
    <row r="59" spans="3:7" x14ac:dyDescent="0.25">
      <c r="C59" s="1"/>
    </row>
    <row r="60" spans="3:7" x14ac:dyDescent="0.25">
      <c r="C60" s="1"/>
    </row>
    <row r="61" spans="3:7" x14ac:dyDescent="0.25">
      <c r="C61" s="1"/>
    </row>
    <row r="62" spans="3:7" x14ac:dyDescent="0.25">
      <c r="C62" s="1"/>
    </row>
    <row r="63" spans="3:7" x14ac:dyDescent="0.25">
      <c r="C63" s="1"/>
    </row>
  </sheetData>
  <dataValidations count="4">
    <dataValidation type="list" allowBlank="1" showInputMessage="1" showErrorMessage="1" sqref="A33 J33" xr:uid="{00000000-0002-0000-0100-000000000000}">
      <formula1>NomPatient</formula1>
    </dataValidation>
    <dataValidation type="list" allowBlank="1" showInputMessage="1" showErrorMessage="1" sqref="O3:P33 G33" xr:uid="{00000000-0002-0000-0100-000001000000}">
      <formula1>Déplacement</formula1>
    </dataValidation>
    <dataValidation type="list" allowBlank="1" showInputMessage="1" showErrorMessage="1" sqref="B3:B33 K3:K32" xr:uid="{00000000-0002-0000-0100-000002000000}">
      <formula1>NomSoin</formula1>
    </dataValidation>
    <dataValidation type="list" allowBlank="1" showInputMessage="1" showErrorMessage="1" sqref="D1 M1" xr:uid="{00000000-0002-0000-0100-000003000000}">
      <formula1>"KARINE,SOPHIE,MARTINE,NADINE,VALERIE,FRANCOISE,CABINET"</formula1>
    </dataValidation>
  </dataValidations>
  <printOptions horizontalCentered="1" verticalCentered="1"/>
  <pageMargins left="0.70866141732283472" right="0.98425196850393704" top="0.74803149606299213" bottom="0.74803149606299213" header="0.31496062992125984" footer="0.31496062992125984"/>
  <pageSetup paperSize="9" orientation="landscape" r:id="rId1"/>
  <headerFooter>
    <oddHeader>&amp;L&amp;"Rockwell,Normal"&amp;14&amp;UBOUSQUET AUDREY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4000000}">
          <x14:formula1>
            <xm:f>'Base de données'!$B$5:$B$65</xm:f>
          </x14:formula1>
          <xm:sqref>J3:J18 J20:J32 A3:A32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Base de données</vt:lpstr>
      <vt:lpstr>FEUILLE SOIN</vt:lpstr>
      <vt:lpstr>Déplacement</vt:lpstr>
      <vt:lpstr>NomPatient</vt:lpstr>
      <vt:lpstr>NomSoin</vt:lpstr>
      <vt:lpstr>Soin</vt:lpstr>
      <vt:lpstr>Soins</vt:lpstr>
      <vt:lpstr>Tb_Soins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Cédric</dc:creator>
  <cp:keywords/>
  <dc:description/>
  <cp:lastModifiedBy>DjiDji</cp:lastModifiedBy>
  <cp:revision/>
  <dcterms:created xsi:type="dcterms:W3CDTF">2011-10-26T15:57:14Z</dcterms:created>
  <dcterms:modified xsi:type="dcterms:W3CDTF">2018-09-27T12:13:07Z</dcterms:modified>
  <cp:category/>
  <cp:contentStatus/>
</cp:coreProperties>
</file>