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21F5CBF-B5B9-4840-8FE0-7486001436EC}" xr6:coauthVersionLast="47" xr6:coauthVersionMax="47" xr10:uidLastSave="{00000000-0000-0000-0000-000000000000}"/>
  <bookViews>
    <workbookView xWindow="-120" yWindow="-120" windowWidth="29040" windowHeight="15840" activeTab="1" xr2:uid="{6C7AE6A6-6F64-44EF-B2B7-14F4A9ED9368}"/>
  </bookViews>
  <sheets>
    <sheet name="INTOLERANCES" sheetId="1" r:id="rId1"/>
    <sheet name="recherches" sheetId="2" r:id="rId2"/>
  </sheets>
  <definedNames>
    <definedName name="_xlnm._FilterDatabase" localSheetId="0" hidden="1">INTOLERANCES!$A$1:$F$62</definedName>
    <definedName name="_xlnm.Print_Area" localSheetId="0">INTOLERANCES!$A$1:$F$28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2" l="1" a="1"/>
  <c r="M2" i="2" s="1"/>
  <c r="A3" i="1"/>
  <c r="A10" i="1"/>
  <c r="A9" i="1"/>
  <c r="A7" i="1"/>
  <c r="A8" i="1"/>
  <c r="A5" i="1"/>
  <c r="A4" i="1"/>
  <c r="A2" i="1"/>
  <c r="A6" i="1"/>
  <c r="G5" i="1" l="1" a="1"/>
  <c r="G5" i="1" s="1"/>
  <c r="G4" i="1" a="1"/>
  <c r="G4" i="1" s="1"/>
  <c r="G8" i="1" a="1"/>
  <c r="G8" i="1" s="1"/>
  <c r="G2" i="1" a="1"/>
  <c r="G2" i="1" s="1"/>
  <c r="G7" i="1" a="1"/>
  <c r="G7" i="1" s="1"/>
  <c r="G10" i="1" a="1"/>
  <c r="G10" i="1" s="1"/>
  <c r="G6" i="1" a="1"/>
  <c r="G6" i="1" s="1"/>
  <c r="G3" i="1" a="1"/>
  <c r="G3" i="1" s="1"/>
  <c r="G9" i="1" a="1"/>
  <c r="G9" i="1" s="1"/>
  <c r="A16" i="2" a="1"/>
  <c r="A16" i="2" s="1"/>
  <c r="D4" i="2" l="1" a="1"/>
  <c r="D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<sst xmlns="http://schemas.openxmlformats.org/spreadsheetml/2006/main" count="41" uniqueCount="33">
  <si>
    <t>NOM CLIENT</t>
  </si>
  <si>
    <t>DATE ARRIVEE</t>
  </si>
  <si>
    <t>DATE DEPART</t>
  </si>
  <si>
    <t>PRENOM</t>
  </si>
  <si>
    <t>INTOLERANCES</t>
  </si>
  <si>
    <t>Sans Gluten, pas de moules</t>
  </si>
  <si>
    <t>NUM SEMAINE</t>
  </si>
  <si>
    <t>BON</t>
  </si>
  <si>
    <t>ALAIN</t>
  </si>
  <si>
    <t>ARI</t>
  </si>
  <si>
    <t>BERNARD</t>
  </si>
  <si>
    <t>PAS DE POISSONS</t>
  </si>
  <si>
    <t>RAGI</t>
  </si>
  <si>
    <t>YOHAN</t>
  </si>
  <si>
    <t>PAS DE VIANDE</t>
  </si>
  <si>
    <t>YONG</t>
  </si>
  <si>
    <t>CELINE</t>
  </si>
  <si>
    <t>PAS DE CEREALES</t>
  </si>
  <si>
    <t>JET</t>
  </si>
  <si>
    <t>CLAIRE</t>
  </si>
  <si>
    <t>PAS DE CRU</t>
  </si>
  <si>
    <t>SIMANGE</t>
  </si>
  <si>
    <t>STEF</t>
  </si>
  <si>
    <t>Sans Gluten</t>
  </si>
  <si>
    <t>GERMIN</t>
  </si>
  <si>
    <t>Alexandro</t>
  </si>
  <si>
    <t>PAS DE SUCRE</t>
  </si>
  <si>
    <t>Alizé</t>
  </si>
  <si>
    <t>MAGRE</t>
  </si>
  <si>
    <t>ACHI</t>
  </si>
  <si>
    <t>AURELIE</t>
  </si>
  <si>
    <t>periode</t>
  </si>
  <si>
    <t>Filltre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</si>
</sst>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14" fontId="3" fillId="0" borderId="2" xfId="0" applyNumberFormat="1" applyFont="1" applyBorder="1" applyAlignment="1" applyProtection="1">
      <alignment horizontal="center" vertical="center" wrapText="1"/>
      <protection locked="0"/>
    </xf>
    <xf numFmtId="14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/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/>
    <xf numFmtId="0" fontId="3" fillId="0" borderId="3" xfId="0" applyFont="1" applyBorder="1"/>
    <xf numFmtId="14" fontId="1" fillId="2" borderId="4" xfId="0" applyNumberFormat="1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6" xfId="0" applyFont="1" applyBorder="1"/>
    <xf numFmtId="14" fontId="3" fillId="0" borderId="7" xfId="0" applyNumberFormat="1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/>
    </xf>
    <xf numFmtId="0" fontId="3" fillId="3" borderId="9" xfId="0" applyFont="1" applyFill="1" applyBorder="1"/>
    <xf numFmtId="14" fontId="3" fillId="3" borderId="9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4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4" borderId="1" xfId="0" applyFont="1" applyFill="1" applyBorder="1"/>
  </cellXfs>
  <cellStyles count="1">
    <cellStyle name="Normal" xfId="0" builtinId="0"/>
  </cellStyles>
  <dxfs count="13">
    <dxf>
      <font>
        <color auto="1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38100</xdr:rowOff>
    </xdr:from>
    <xdr:to>
      <xdr:col>18</xdr:col>
      <xdr:colOff>280649</xdr:colOff>
      <xdr:row>30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1FCD282-4CB8-4DDD-A61B-3F7A215458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40" t="22893" r="39299" b="5613"/>
        <a:stretch/>
      </xdr:blipFill>
      <xdr:spPr>
        <a:xfrm>
          <a:off x="10258425" y="38100"/>
          <a:ext cx="6376649" cy="6838950"/>
        </a:xfrm>
        <a:prstGeom prst="rect">
          <a:avLst/>
        </a:prstGeom>
      </xdr:spPr>
    </xdr:pic>
    <xdr:clientData/>
  </xdr:twoCellAnchor>
  <xdr:twoCellAnchor>
    <xdr:from>
      <xdr:col>0</xdr:col>
      <xdr:colOff>752475</xdr:colOff>
      <xdr:row>12</xdr:row>
      <xdr:rowOff>304799</xdr:rowOff>
    </xdr:from>
    <xdr:to>
      <xdr:col>5</xdr:col>
      <xdr:colOff>990600</xdr:colOff>
      <xdr:row>22</xdr:row>
      <xdr:rowOff>28575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4FEA760-6635-9B48-0246-7241C102F17B}"/>
            </a:ext>
          </a:extLst>
        </xdr:cNvPr>
        <xdr:cNvSpPr txBox="1"/>
      </xdr:nvSpPr>
      <xdr:spPr>
        <a:xfrm>
          <a:off x="752475" y="2914649"/>
          <a:ext cx="5648325" cy="2352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</a:t>
          </a:r>
          <a:r>
            <a:rPr lang="fr-FR" sz="1100" baseline="0"/>
            <a:t> je demande d'extraire les personnes présentent sur la semaine 35 entre le 26 et le 31 aout doivent s'afficher les clients suivants :</a:t>
          </a:r>
        </a:p>
        <a:p>
          <a:endParaRPr lang="fr-FR" sz="1100" baseline="0"/>
        </a:p>
        <a:p>
          <a:r>
            <a:rPr lang="fr-FR" sz="1100" baseline="0"/>
            <a:t>- HACHI (car présent semaine 34)</a:t>
          </a:r>
        </a:p>
        <a:p>
          <a:r>
            <a:rPr lang="fr-FR" sz="1100" baseline="0"/>
            <a:t>- YONG (car présent semaine 34,35,36, et 37)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 BON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(car présent semaine 34,35,36, et 37)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SIMANGE (car présent sur la semaine 35)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GET (car présent sur la semaine 35)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GERMIN (car présent sur semaine 35 et 36)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SOIT 5 Personnes présentes sur la semaine 35 (dont certains à cheval sur d'autre semaines)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12</xdr:row>
      <xdr:rowOff>38100</xdr:rowOff>
    </xdr:from>
    <xdr:to>
      <xdr:col>8</xdr:col>
      <xdr:colOff>876300</xdr:colOff>
      <xdr:row>20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74E4296-C7DB-46D4-4350-5E79F914D4D4}"/>
            </a:ext>
          </a:extLst>
        </xdr:cNvPr>
        <xdr:cNvSpPr txBox="1"/>
      </xdr:nvSpPr>
      <xdr:spPr>
        <a:xfrm>
          <a:off x="5724525" y="2352675"/>
          <a:ext cx="499110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ajouté le tableau période (les jours de la periode)</a:t>
          </a:r>
        </a:p>
        <a:p>
          <a:r>
            <a:rPr lang="fr-FR" sz="1100"/>
            <a:t>et</a:t>
          </a:r>
          <a:r>
            <a:rPr lang="fr-FR" sz="1100" baseline="0"/>
            <a:t> une colonne qui calcule le nb de jour de la periode  compris dans le nb de jours de presence de chaque personne.</a:t>
          </a:r>
        </a:p>
        <a:p>
          <a:r>
            <a:rPr lang="fr-FR" sz="1100" baseline="0"/>
            <a:t>on filtre le tableau en demandant les personnes qui ont au moins un jour de concordance.</a:t>
          </a:r>
          <a:endParaRPr lang="fr-FR" sz="1100"/>
        </a:p>
      </xdr:txBody>
    </xdr:sp>
    <xdr:clientData/>
  </xdr:twoCellAnchor>
  <xdr:twoCellAnchor>
    <xdr:from>
      <xdr:col>1</xdr:col>
      <xdr:colOff>523875</xdr:colOff>
      <xdr:row>6</xdr:row>
      <xdr:rowOff>47625</xdr:rowOff>
    </xdr:from>
    <xdr:to>
      <xdr:col>4</xdr:col>
      <xdr:colOff>1371600</xdr:colOff>
      <xdr:row>15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6B1F41D-7EAA-F99B-A3AA-315502FE631B}"/>
            </a:ext>
          </a:extLst>
        </xdr:cNvPr>
        <xdr:cNvSpPr txBox="1"/>
      </xdr:nvSpPr>
      <xdr:spPr>
        <a:xfrm>
          <a:off x="1285875" y="1219200"/>
          <a:ext cx="440055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viens de réessayer dans le fichier que vous venez d'envoyer je rencontre le même problème</a:t>
          </a:r>
        </a:p>
        <a:p>
          <a:r>
            <a:rPr lang="fr-FR"/>
            <a:t>quand je mets en E1 23/08 et en G4 24/08 le client RAGI disparaît</a:t>
          </a:r>
        </a:p>
        <a:p>
          <a:r>
            <a:rPr lang="fr-FR"/>
            <a:t>mais quand je mets en E1 24/08 et en G4 25/08 le client RAGI S'affiche</a:t>
          </a:r>
        </a:p>
        <a:p>
          <a:endParaRPr lang="fr-FR" sz="1100"/>
        </a:p>
      </xdr:txBody>
    </xdr:sp>
    <xdr:clientData/>
  </xdr:twoCellAnchor>
  <xdr:twoCellAnchor>
    <xdr:from>
      <xdr:col>2</xdr:col>
      <xdr:colOff>857250</xdr:colOff>
      <xdr:row>0</xdr:row>
      <xdr:rowOff>104775</xdr:rowOff>
    </xdr:from>
    <xdr:to>
      <xdr:col>4</xdr:col>
      <xdr:colOff>781050</xdr:colOff>
      <xdr:row>8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29798BB-6262-533B-FBA7-2A338ECB385E}"/>
            </a:ext>
          </a:extLst>
        </xdr:cNvPr>
        <xdr:cNvCxnSpPr/>
      </xdr:nvCxnSpPr>
      <xdr:spPr>
        <a:xfrm flipV="1">
          <a:off x="2676525" y="104775"/>
          <a:ext cx="2419350" cy="1609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0</xdr:row>
      <xdr:rowOff>123825</xdr:rowOff>
    </xdr:from>
    <xdr:to>
      <xdr:col>6</xdr:col>
      <xdr:colOff>885825</xdr:colOff>
      <xdr:row>8</xdr:row>
      <xdr:rowOff>133350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F77FD904-30F6-49BD-7DC6-D475414AA5A4}"/>
            </a:ext>
          </a:extLst>
        </xdr:cNvPr>
        <xdr:cNvCxnSpPr/>
      </xdr:nvCxnSpPr>
      <xdr:spPr>
        <a:xfrm flipV="1">
          <a:off x="3686175" y="123825"/>
          <a:ext cx="4276725" cy="1562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19</xdr:row>
          <xdr:rowOff>57150</xdr:rowOff>
        </xdr:from>
        <xdr:to>
          <xdr:col>8</xdr:col>
          <xdr:colOff>400050</xdr:colOff>
          <xdr:row>28</xdr:row>
          <xdr:rowOff>152400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id="{6BF156E2-A929-7EEF-B5E0-AAC001CDF6B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TOLERANCES!$A$2:$G$10" spid="_x0000_s205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257425" y="3705225"/>
              <a:ext cx="7981950" cy="1809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94A240-E655-4CAF-9C5F-5A0AE8514A0D}" name="Tableau1" displayName="Tableau1" ref="A1:G10" totalsRowShown="0" headerRowDxfId="12" headerRowBorderDxfId="11" tableBorderDxfId="10">
  <autoFilter ref="A1:G10" xr:uid="{1C94A240-E655-4CAF-9C5F-5A0AE8514A0D}"/>
  <sortState xmlns:xlrd2="http://schemas.microsoft.com/office/spreadsheetml/2017/richdata2" ref="A2:F9">
    <sortCondition ref="B1:B9"/>
  </sortState>
  <tableColumns count="7">
    <tableColumn id="1" xr3:uid="{C4A5944B-BDFD-4761-9D5E-571C1D1F889D}" name="NUM SEMAINE" dataDxfId="9">
      <calculatedColumnFormula>_xlfn.ISOWEEKNUM(B2)</calculatedColumnFormula>
    </tableColumn>
    <tableColumn id="2" xr3:uid="{DE41085A-9CFD-462F-A82F-39C97C99A254}" name="DATE ARRIVEE" dataDxfId="8"/>
    <tableColumn id="3" xr3:uid="{EA0DEA7A-A4DF-412B-AF0D-EEC3A58FAE66}" name="DATE DEPART" dataDxfId="7"/>
    <tableColumn id="5" xr3:uid="{F7EAD676-E11B-48C9-A9E7-848A956FCE62}" name="NOM CLIENT"/>
    <tableColumn id="6" xr3:uid="{8F2A1236-4DA0-4588-8DD3-B590B440EFB2}" name="PRENOM"/>
    <tableColumn id="8" xr3:uid="{45856B11-F5AF-48E6-9B69-6B90C50CF801}" name="INTOLERANCES" dataDxfId="6"/>
    <tableColumn id="4" xr3:uid="{8882AE48-2B32-4659-9625-AD7C1A8CF218}" name="Filltre" dataDxfId="5">
      <calculatedColumnFormula array="1">SUM(COUNTIF(_xlfn.ANCHORARRAY(recherches!$M$2),Tableau1[[#This Row],[DATE ARRIVEE]]+_xlfn.SEQUENCE(Tableau1[[#This Row],[DATE DEPART]]-Tableau1[[#This Row],[DATE ARRIVEE]])))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D43F1-47EE-4076-97D4-517192EB766E}">
  <sheetPr>
    <pageSetUpPr fitToPage="1"/>
  </sheetPr>
  <dimension ref="A1:G63"/>
  <sheetViews>
    <sheetView view="pageBreakPreview" zoomScaleNormal="100" zoomScaleSheetLayoutView="100" workbookViewId="0">
      <pane ySplit="1" topLeftCell="A2" activePane="bottomLeft" state="frozen"/>
      <selection pane="bottomLeft" activeCell="A2" sqref="A2:G10"/>
    </sheetView>
  </sheetViews>
  <sheetFormatPr baseColWidth="10" defaultRowHeight="15.75" x14ac:dyDescent="0.25"/>
  <cols>
    <col min="1" max="1" width="17.7109375" style="1" customWidth="1"/>
    <col min="2" max="2" width="17" style="8" customWidth="1"/>
    <col min="3" max="3" width="16.5703125" style="8" customWidth="1"/>
    <col min="4" max="4" width="15.42578125" style="1" customWidth="1"/>
    <col min="5" max="5" width="14.42578125" style="1" bestFit="1" customWidth="1"/>
    <col min="6" max="6" width="27" style="1" bestFit="1" customWidth="1"/>
    <col min="7" max="16384" width="11.42578125" style="1"/>
  </cols>
  <sheetData>
    <row r="1" spans="1:7" ht="16.5" thickBot="1" x14ac:dyDescent="0.3">
      <c r="A1" s="13" t="s">
        <v>6</v>
      </c>
      <c r="B1" s="14" t="s">
        <v>1</v>
      </c>
      <c r="C1" s="14" t="s">
        <v>2</v>
      </c>
      <c r="D1" s="15" t="s">
        <v>0</v>
      </c>
      <c r="E1" s="15" t="s">
        <v>3</v>
      </c>
      <c r="F1" s="16" t="s">
        <v>4</v>
      </c>
      <c r="G1" s="16" t="s">
        <v>32</v>
      </c>
    </row>
    <row r="2" spans="1:7" x14ac:dyDescent="0.25">
      <c r="A2" s="12">
        <f t="shared" ref="A2:A10" si="0">_xlfn.ISOWEEKNUM(B2)</f>
        <v>33</v>
      </c>
      <c r="B2" s="4">
        <v>45520</v>
      </c>
      <c r="C2" s="4">
        <v>45522</v>
      </c>
      <c r="D2" s="7" t="s">
        <v>9</v>
      </c>
      <c r="E2" s="6" t="s">
        <v>10</v>
      </c>
      <c r="F2" s="7" t="s">
        <v>11</v>
      </c>
      <c r="G2" s="31" cm="1">
        <f t="array" ref="G2">SUM(COUNTIF(_xlfn.ANCHORARRAY(recherches!$M$2),Tableau1[[#This Row],[DATE ARRIVEE]]+_xlfn.SEQUENCE(Tableau1[[#This Row],[DATE DEPART]]-Tableau1[[#This Row],[DATE ARRIVEE]])))</f>
        <v>0</v>
      </c>
    </row>
    <row r="3" spans="1:7" x14ac:dyDescent="0.25">
      <c r="A3" s="12">
        <f t="shared" si="0"/>
        <v>34</v>
      </c>
      <c r="B3" s="4">
        <v>45523</v>
      </c>
      <c r="C3" s="4">
        <v>45556</v>
      </c>
      <c r="D3" s="3" t="s">
        <v>29</v>
      </c>
      <c r="E3" s="2" t="s">
        <v>30</v>
      </c>
      <c r="F3" s="3" t="s">
        <v>17</v>
      </c>
      <c r="G3" s="31" cm="1">
        <f t="array" ref="G3">SUM(COUNTIF(_xlfn.ANCHORARRAY(recherches!$M$2),Tableau1[[#This Row],[DATE ARRIVEE]]+_xlfn.SEQUENCE(Tableau1[[#This Row],[DATE DEPART]]-Tableau1[[#This Row],[DATE ARRIVEE]])))</f>
        <v>1</v>
      </c>
    </row>
    <row r="4" spans="1:7" x14ac:dyDescent="0.25">
      <c r="A4" s="12">
        <f t="shared" si="0"/>
        <v>34</v>
      </c>
      <c r="B4" s="4">
        <v>45526</v>
      </c>
      <c r="C4" s="4">
        <v>45528</v>
      </c>
      <c r="D4" s="3" t="s">
        <v>12</v>
      </c>
      <c r="E4" s="2" t="s">
        <v>13</v>
      </c>
      <c r="F4" s="3" t="s">
        <v>14</v>
      </c>
      <c r="G4" s="31" cm="1">
        <f t="array" ref="G4">SUM(COUNTIF(_xlfn.ANCHORARRAY(recherches!$M$2),Tableau1[[#This Row],[DATE ARRIVEE]]+_xlfn.SEQUENCE(Tableau1[[#This Row],[DATE DEPART]]-Tableau1[[#This Row],[DATE ARRIVEE]])))</f>
        <v>1</v>
      </c>
    </row>
    <row r="5" spans="1:7" x14ac:dyDescent="0.25">
      <c r="A5" s="12">
        <f t="shared" si="0"/>
        <v>34</v>
      </c>
      <c r="B5" s="4">
        <v>45529</v>
      </c>
      <c r="C5" s="4">
        <v>45550</v>
      </c>
      <c r="D5" s="3" t="s">
        <v>15</v>
      </c>
      <c r="E5" s="2" t="s">
        <v>16</v>
      </c>
      <c r="F5" s="3" t="s">
        <v>17</v>
      </c>
      <c r="G5" s="31" cm="1">
        <f t="array" ref="G5">SUM(COUNTIF(_xlfn.ANCHORARRAY(recherches!$M$2),Tableau1[[#This Row],[DATE ARRIVEE]]+_xlfn.SEQUENCE(Tableau1[[#This Row],[DATE DEPART]]-Tableau1[[#This Row],[DATE ARRIVEE]])))</f>
        <v>0</v>
      </c>
    </row>
    <row r="6" spans="1:7" x14ac:dyDescent="0.25">
      <c r="A6" s="17">
        <f t="shared" si="0"/>
        <v>34</v>
      </c>
      <c r="B6" s="18">
        <v>45529</v>
      </c>
      <c r="C6" s="18">
        <v>45550</v>
      </c>
      <c r="D6" s="19" t="s">
        <v>7</v>
      </c>
      <c r="E6" s="20" t="s">
        <v>8</v>
      </c>
      <c r="F6" s="19" t="s">
        <v>5</v>
      </c>
      <c r="G6" s="31" cm="1">
        <f t="array" ref="G6">SUM(COUNTIF(_xlfn.ANCHORARRAY(recherches!$M$2),Tableau1[[#This Row],[DATE ARRIVEE]]+_xlfn.SEQUENCE(Tableau1[[#This Row],[DATE DEPART]]-Tableau1[[#This Row],[DATE ARRIVEE]])))</f>
        <v>0</v>
      </c>
    </row>
    <row r="7" spans="1:7" x14ac:dyDescent="0.25">
      <c r="A7" s="17">
        <f t="shared" si="0"/>
        <v>35</v>
      </c>
      <c r="B7" s="18">
        <v>45530</v>
      </c>
      <c r="C7" s="18">
        <v>45531</v>
      </c>
      <c r="D7" s="19" t="s">
        <v>21</v>
      </c>
      <c r="E7" s="20" t="s">
        <v>22</v>
      </c>
      <c r="F7" s="19" t="s">
        <v>23</v>
      </c>
      <c r="G7" s="31" cm="1">
        <f t="array" ref="G7">SUM(COUNTIF(_xlfn.ANCHORARRAY(recherches!$M$2),Tableau1[[#This Row],[DATE ARRIVEE]]+_xlfn.SEQUENCE(Tableau1[[#This Row],[DATE DEPART]]-Tableau1[[#This Row],[DATE ARRIVEE]])))</f>
        <v>0</v>
      </c>
    </row>
    <row r="8" spans="1:7" x14ac:dyDescent="0.25">
      <c r="A8" s="17">
        <f t="shared" si="0"/>
        <v>35</v>
      </c>
      <c r="B8" s="18">
        <v>45532</v>
      </c>
      <c r="C8" s="18">
        <v>45534</v>
      </c>
      <c r="D8" s="19" t="s">
        <v>18</v>
      </c>
      <c r="E8" s="20" t="s">
        <v>19</v>
      </c>
      <c r="F8" s="19" t="s">
        <v>20</v>
      </c>
      <c r="G8" s="31" cm="1">
        <f t="array" ref="G8">SUM(COUNTIF(_xlfn.ANCHORARRAY(recherches!$M$2),Tableau1[[#This Row],[DATE ARRIVEE]]+_xlfn.SEQUENCE(Tableau1[[#This Row],[DATE DEPART]]-Tableau1[[#This Row],[DATE ARRIVEE]])))</f>
        <v>0</v>
      </c>
    </row>
    <row r="9" spans="1:7" x14ac:dyDescent="0.25">
      <c r="A9" s="17">
        <f t="shared" si="0"/>
        <v>35</v>
      </c>
      <c r="B9" s="18">
        <v>45534</v>
      </c>
      <c r="C9" s="18">
        <v>45537</v>
      </c>
      <c r="D9" s="19" t="s">
        <v>24</v>
      </c>
      <c r="E9" s="20" t="s">
        <v>25</v>
      </c>
      <c r="F9" s="19" t="s">
        <v>26</v>
      </c>
      <c r="G9" s="31" cm="1">
        <f t="array" ref="G9">SUM(COUNTIF(_xlfn.ANCHORARRAY(recherches!$M$2),Tableau1[[#This Row],[DATE ARRIVEE]]+_xlfn.SEQUENCE(Tableau1[[#This Row],[DATE DEPART]]-Tableau1[[#This Row],[DATE ARRIVEE]])))</f>
        <v>0</v>
      </c>
    </row>
    <row r="10" spans="1:7" x14ac:dyDescent="0.25">
      <c r="A10" s="11">
        <f t="shared" si="0"/>
        <v>38</v>
      </c>
      <c r="B10" s="4">
        <v>45551</v>
      </c>
      <c r="C10" s="4">
        <v>45552</v>
      </c>
      <c r="D10" s="6" t="s">
        <v>28</v>
      </c>
      <c r="E10" s="6" t="s">
        <v>27</v>
      </c>
      <c r="F10" s="6" t="s">
        <v>26</v>
      </c>
      <c r="G10" s="31" cm="1">
        <f t="array" ref="G10">SUM(COUNTIF(_xlfn.ANCHORARRAY(recherches!$M$2),Tableau1[[#This Row],[DATE ARRIVEE]]+_xlfn.SEQUENCE(Tableau1[[#This Row],[DATE DEPART]]-Tableau1[[#This Row],[DATE ARRIVEE]])))</f>
        <v>0</v>
      </c>
    </row>
    <row r="11" spans="1:7" x14ac:dyDescent="0.25">
      <c r="A11" s="21"/>
      <c r="B11" s="22"/>
      <c r="C11" s="22"/>
      <c r="D11" s="23"/>
      <c r="E11" s="24"/>
      <c r="F11" s="23"/>
    </row>
    <row r="12" spans="1:7" ht="31.5" customHeight="1" x14ac:dyDescent="0.25">
      <c r="A12" s="11"/>
      <c r="B12" s="4"/>
      <c r="C12" s="4"/>
      <c r="D12" s="6"/>
      <c r="E12" s="6"/>
      <c r="F12" s="6"/>
    </row>
    <row r="13" spans="1:7" ht="31.5" customHeight="1" x14ac:dyDescent="0.25">
      <c r="A13" s="11"/>
      <c r="B13" s="4"/>
      <c r="C13" s="4"/>
      <c r="D13" s="7"/>
      <c r="E13" s="6"/>
      <c r="F13" s="7"/>
    </row>
    <row r="14" spans="1:7" x14ac:dyDescent="0.25">
      <c r="A14" s="11"/>
      <c r="B14" s="4"/>
      <c r="C14" s="4"/>
      <c r="D14" s="7"/>
      <c r="E14" s="6"/>
      <c r="F14" s="7"/>
    </row>
    <row r="15" spans="1:7" x14ac:dyDescent="0.25">
      <c r="A15" s="11"/>
      <c r="B15" s="4"/>
      <c r="C15" s="4"/>
      <c r="D15" s="7"/>
      <c r="E15" s="6"/>
      <c r="F15" s="7"/>
    </row>
    <row r="16" spans="1:7" x14ac:dyDescent="0.25">
      <c r="A16" s="11"/>
      <c r="B16" s="4"/>
      <c r="C16" s="4"/>
      <c r="D16" s="7"/>
      <c r="E16" s="6"/>
      <c r="F16" s="7"/>
    </row>
    <row r="17" spans="1:6" x14ac:dyDescent="0.25">
      <c r="A17" s="11"/>
      <c r="B17" s="4"/>
      <c r="C17" s="4"/>
      <c r="D17" s="7"/>
      <c r="E17" s="6"/>
      <c r="F17" s="7"/>
    </row>
    <row r="18" spans="1:6" x14ac:dyDescent="0.25">
      <c r="A18" s="11"/>
      <c r="B18" s="4"/>
      <c r="C18" s="4"/>
      <c r="D18" s="7"/>
      <c r="E18" s="6"/>
      <c r="F18" s="7"/>
    </row>
    <row r="19" spans="1:6" x14ac:dyDescent="0.25">
      <c r="A19" s="11"/>
      <c r="B19" s="4"/>
      <c r="C19" s="4"/>
      <c r="D19" s="7"/>
      <c r="E19" s="6"/>
      <c r="F19" s="7"/>
    </row>
    <row r="20" spans="1:6" x14ac:dyDescent="0.25">
      <c r="A20" s="11"/>
      <c r="B20" s="4"/>
      <c r="C20" s="4"/>
      <c r="D20" s="7"/>
      <c r="E20" s="6"/>
      <c r="F20" s="7"/>
    </row>
    <row r="21" spans="1:6" ht="49.5" customHeight="1" x14ac:dyDescent="0.25">
      <c r="A21" s="11"/>
      <c r="B21" s="4"/>
      <c r="C21" s="4"/>
      <c r="D21" s="7"/>
      <c r="E21" s="6"/>
      <c r="F21" s="9"/>
    </row>
    <row r="22" spans="1:6" x14ac:dyDescent="0.25">
      <c r="A22" s="11"/>
      <c r="B22" s="4"/>
      <c r="C22" s="4"/>
      <c r="D22" s="7"/>
      <c r="E22" s="6"/>
      <c r="F22" s="7"/>
    </row>
    <row r="23" spans="1:6" x14ac:dyDescent="0.25">
      <c r="A23" s="11"/>
      <c r="B23" s="4"/>
      <c r="C23" s="4"/>
      <c r="D23" s="7"/>
      <c r="E23" s="6"/>
      <c r="F23" s="7"/>
    </row>
    <row r="24" spans="1:6" x14ac:dyDescent="0.25">
      <c r="A24" s="11"/>
      <c r="B24" s="4"/>
      <c r="C24" s="4"/>
      <c r="D24" s="7"/>
      <c r="E24" s="6"/>
      <c r="F24" s="7"/>
    </row>
    <row r="25" spans="1:6" x14ac:dyDescent="0.25">
      <c r="A25" s="11"/>
      <c r="B25" s="4"/>
      <c r="C25" s="4"/>
      <c r="D25" s="7"/>
      <c r="E25" s="6"/>
      <c r="F25" s="9"/>
    </row>
    <row r="26" spans="1:6" x14ac:dyDescent="0.25">
      <c r="A26" s="11"/>
      <c r="B26" s="4"/>
      <c r="C26" s="4"/>
      <c r="D26" s="7"/>
      <c r="E26" s="6"/>
      <c r="F26" s="9"/>
    </row>
    <row r="27" spans="1:6" x14ac:dyDescent="0.25">
      <c r="A27" s="11"/>
      <c r="B27" s="4"/>
      <c r="C27" s="4"/>
      <c r="D27" s="7"/>
      <c r="E27" s="6"/>
      <c r="F27" s="7"/>
    </row>
    <row r="28" spans="1:6" x14ac:dyDescent="0.25">
      <c r="A28" s="11"/>
      <c r="B28" s="4"/>
      <c r="C28" s="4"/>
      <c r="D28" s="7"/>
      <c r="E28" s="6"/>
      <c r="F28" s="7"/>
    </row>
    <row r="29" spans="1:6" x14ac:dyDescent="0.25">
      <c r="A29" s="11"/>
      <c r="B29" s="4"/>
      <c r="C29" s="4"/>
      <c r="D29" s="7"/>
      <c r="E29" s="6"/>
      <c r="F29" s="7"/>
    </row>
    <row r="30" spans="1:6" x14ac:dyDescent="0.25">
      <c r="A30" s="11"/>
      <c r="B30" s="4"/>
      <c r="C30" s="4"/>
      <c r="D30" s="7"/>
      <c r="E30" s="6"/>
      <c r="F30" s="7"/>
    </row>
    <row r="31" spans="1:6" x14ac:dyDescent="0.25">
      <c r="A31" s="11"/>
      <c r="B31" s="4"/>
      <c r="C31" s="4"/>
      <c r="D31" s="7"/>
      <c r="E31" s="6"/>
      <c r="F31" s="7"/>
    </row>
    <row r="32" spans="1:6" x14ac:dyDescent="0.25">
      <c r="A32" s="11"/>
      <c r="B32" s="4"/>
      <c r="C32" s="4"/>
      <c r="D32" s="7"/>
      <c r="E32" s="6"/>
      <c r="F32" s="7"/>
    </row>
    <row r="33" spans="1:6" x14ac:dyDescent="0.25">
      <c r="A33" s="11"/>
      <c r="B33" s="4"/>
      <c r="C33" s="4"/>
      <c r="D33" s="7"/>
      <c r="E33" s="6"/>
      <c r="F33" s="7"/>
    </row>
    <row r="34" spans="1:6" x14ac:dyDescent="0.25">
      <c r="A34" s="11"/>
      <c r="B34" s="4"/>
      <c r="C34" s="4"/>
      <c r="D34" s="7"/>
      <c r="E34" s="6"/>
      <c r="F34" s="7"/>
    </row>
    <row r="35" spans="1:6" x14ac:dyDescent="0.25">
      <c r="A35" s="11"/>
      <c r="B35" s="4"/>
      <c r="C35" s="4"/>
      <c r="D35" s="7"/>
      <c r="E35" s="6"/>
      <c r="F35" s="7"/>
    </row>
    <row r="36" spans="1:6" x14ac:dyDescent="0.25">
      <c r="A36" s="11"/>
      <c r="B36" s="4"/>
      <c r="C36" s="4"/>
      <c r="D36" s="7"/>
      <c r="E36" s="6"/>
      <c r="F36" s="7"/>
    </row>
    <row r="37" spans="1:6" x14ac:dyDescent="0.25">
      <c r="A37" s="11"/>
      <c r="B37" s="4"/>
      <c r="C37" s="4"/>
      <c r="D37" s="7"/>
      <c r="E37" s="6"/>
      <c r="F37" s="7"/>
    </row>
    <row r="38" spans="1:6" x14ac:dyDescent="0.25">
      <c r="A38" s="11"/>
      <c r="B38" s="4"/>
      <c r="C38" s="4"/>
      <c r="D38" s="7"/>
      <c r="E38" s="6"/>
      <c r="F38" s="7"/>
    </row>
    <row r="39" spans="1:6" x14ac:dyDescent="0.25">
      <c r="A39" s="11"/>
      <c r="B39" s="4"/>
      <c r="C39" s="4"/>
      <c r="D39" s="7"/>
      <c r="E39" s="6"/>
      <c r="F39" s="7"/>
    </row>
    <row r="40" spans="1:6" x14ac:dyDescent="0.25">
      <c r="A40" s="11"/>
      <c r="B40" s="4"/>
      <c r="C40" s="4"/>
      <c r="D40" s="7"/>
      <c r="E40" s="6"/>
      <c r="F40" s="7"/>
    </row>
    <row r="41" spans="1:6" x14ac:dyDescent="0.25">
      <c r="A41" s="11"/>
      <c r="B41" s="4"/>
      <c r="C41" s="4"/>
      <c r="D41" s="7"/>
      <c r="E41" s="6"/>
      <c r="F41" s="7"/>
    </row>
    <row r="42" spans="1:6" x14ac:dyDescent="0.25">
      <c r="A42" s="11"/>
      <c r="B42" s="4"/>
      <c r="C42" s="4"/>
      <c r="D42" s="7"/>
      <c r="E42" s="6"/>
      <c r="F42" s="7"/>
    </row>
    <row r="43" spans="1:6" x14ac:dyDescent="0.25">
      <c r="A43" s="11"/>
      <c r="B43" s="4"/>
      <c r="C43" s="4"/>
      <c r="D43" s="7"/>
      <c r="E43" s="6"/>
      <c r="F43" s="7"/>
    </row>
    <row r="44" spans="1:6" x14ac:dyDescent="0.25">
      <c r="A44" s="11"/>
      <c r="B44" s="4"/>
      <c r="C44" s="4"/>
      <c r="D44" s="7"/>
      <c r="E44" s="6"/>
      <c r="F44" s="7"/>
    </row>
    <row r="45" spans="1:6" x14ac:dyDescent="0.25">
      <c r="A45" s="11"/>
      <c r="B45" s="4"/>
      <c r="C45" s="4"/>
      <c r="D45" s="7"/>
      <c r="E45" s="6"/>
      <c r="F45" s="7"/>
    </row>
    <row r="46" spans="1:6" x14ac:dyDescent="0.25">
      <c r="A46" s="11"/>
      <c r="B46" s="4"/>
      <c r="C46" s="4"/>
      <c r="D46" s="7"/>
      <c r="E46" s="6"/>
      <c r="F46" s="7"/>
    </row>
    <row r="47" spans="1:6" x14ac:dyDescent="0.25">
      <c r="A47" s="11"/>
      <c r="B47" s="4"/>
      <c r="C47" s="4"/>
      <c r="D47" s="7"/>
      <c r="E47" s="6"/>
      <c r="F47" s="7"/>
    </row>
    <row r="48" spans="1:6" x14ac:dyDescent="0.25">
      <c r="A48" s="11"/>
      <c r="B48" s="4"/>
      <c r="C48" s="4"/>
      <c r="D48" s="7"/>
      <c r="E48" s="6"/>
      <c r="F48" s="7"/>
    </row>
    <row r="49" spans="1:6" x14ac:dyDescent="0.25">
      <c r="A49" s="11"/>
      <c r="B49" s="4"/>
      <c r="C49" s="5"/>
      <c r="D49" s="7"/>
      <c r="E49" s="6"/>
      <c r="F49" s="10"/>
    </row>
    <row r="50" spans="1:6" x14ac:dyDescent="0.25">
      <c r="A50" s="11"/>
      <c r="B50" s="4"/>
      <c r="C50" s="4"/>
      <c r="D50" s="7"/>
      <c r="E50" s="6"/>
      <c r="F50" s="7"/>
    </row>
    <row r="51" spans="1:6" x14ac:dyDescent="0.25">
      <c r="A51" s="11"/>
      <c r="B51" s="4"/>
      <c r="C51" s="4"/>
      <c r="D51" s="7"/>
      <c r="E51" s="6"/>
      <c r="F51" s="7"/>
    </row>
    <row r="52" spans="1:6" x14ac:dyDescent="0.25">
      <c r="A52" s="11"/>
      <c r="B52" s="4"/>
      <c r="C52" s="4"/>
      <c r="D52" s="7"/>
      <c r="E52" s="6"/>
      <c r="F52" s="7"/>
    </row>
    <row r="53" spans="1:6" x14ac:dyDescent="0.25">
      <c r="A53" s="11"/>
      <c r="B53" s="4"/>
      <c r="C53" s="4"/>
      <c r="D53" s="7"/>
      <c r="E53" s="6"/>
      <c r="F53" s="7"/>
    </row>
    <row r="54" spans="1:6" x14ac:dyDescent="0.25">
      <c r="A54" s="11"/>
      <c r="B54" s="4"/>
      <c r="C54" s="4"/>
      <c r="D54" s="7"/>
      <c r="E54" s="6"/>
      <c r="F54" s="7"/>
    </row>
    <row r="55" spans="1:6" x14ac:dyDescent="0.25">
      <c r="A55" s="11"/>
      <c r="B55" s="4"/>
      <c r="C55" s="4"/>
      <c r="D55" s="7"/>
      <c r="E55" s="6"/>
      <c r="F55" s="7"/>
    </row>
    <row r="56" spans="1:6" x14ac:dyDescent="0.25">
      <c r="A56" s="11"/>
      <c r="B56" s="4"/>
      <c r="C56" s="4"/>
      <c r="D56" s="7"/>
      <c r="E56" s="6"/>
      <c r="F56" s="7"/>
    </row>
    <row r="57" spans="1:6" x14ac:dyDescent="0.25">
      <c r="A57" s="11"/>
      <c r="B57" s="4"/>
      <c r="C57" s="4"/>
      <c r="D57" s="7"/>
      <c r="E57" s="6"/>
      <c r="F57" s="7"/>
    </row>
    <row r="58" spans="1:6" x14ac:dyDescent="0.25">
      <c r="A58" s="11"/>
      <c r="B58" s="4"/>
      <c r="C58" s="4"/>
      <c r="D58" s="7"/>
      <c r="E58" s="6"/>
      <c r="F58" s="7"/>
    </row>
    <row r="59" spans="1:6" x14ac:dyDescent="0.25">
      <c r="A59" s="11"/>
      <c r="B59" s="4"/>
      <c r="C59" s="4"/>
      <c r="D59" s="7"/>
      <c r="E59" s="6"/>
      <c r="F59" s="7"/>
    </row>
    <row r="60" spans="1:6" x14ac:dyDescent="0.25">
      <c r="A60" s="11"/>
      <c r="B60" s="4"/>
      <c r="C60" s="4"/>
      <c r="D60" s="7"/>
      <c r="E60" s="6"/>
      <c r="F60" s="7"/>
    </row>
    <row r="61" spans="1:6" x14ac:dyDescent="0.25">
      <c r="A61" s="11"/>
      <c r="B61" s="4"/>
      <c r="C61" s="4"/>
      <c r="D61" s="7"/>
      <c r="E61" s="6"/>
      <c r="F61" s="7"/>
    </row>
    <row r="62" spans="1:6" x14ac:dyDescent="0.25">
      <c r="A62" s="11"/>
      <c r="B62" s="4"/>
      <c r="C62" s="4"/>
      <c r="D62" s="7"/>
      <c r="E62" s="6"/>
      <c r="F62" s="7"/>
    </row>
    <row r="63" spans="1:6" x14ac:dyDescent="0.25">
      <c r="A63" s="11"/>
      <c r="B63" s="4"/>
      <c r="C63" s="4"/>
      <c r="D63" s="7"/>
      <c r="E63" s="6"/>
      <c r="F63" s="7"/>
    </row>
  </sheetData>
  <sortState xmlns:xlrd2="http://schemas.microsoft.com/office/spreadsheetml/2017/richdata2" ref="B5:F61">
    <sortCondition ref="D5:D61"/>
  </sortState>
  <conditionalFormatting sqref="F1">
    <cfRule type="containsText" dxfId="3" priority="3" operator="containsText" text="APP">
      <formula>NOT(ISERROR(SEARCH("APP",F1)))</formula>
    </cfRule>
    <cfRule type="containsText" dxfId="2" priority="4" operator="containsText" text="SN">
      <formula>NOT(ISERROR(SEARCH("SN",F1)))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copies="2" r:id="rId1"/>
  <headerFooter>
    <oddHeader>&amp;CFICHIER INTOLERANCES &amp; ALLERGIES</oddHeader>
    <oddFooter xml:space="preserve">&amp;C&amp;P/&amp;N&amp;RImpression : &amp;D &amp;T 
</oddFooter>
  </headerFooter>
  <rowBreaks count="1" manualBreakCount="1">
    <brk id="27" max="9" man="1"/>
  </rowBreak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BAFF205-AA21-4069-86EB-4E079B66B35F}">
            <xm:f>SUM(COUNTIF(_xlfn.ANCHORARRAY(recherches!$M$2),$B2+_xlfn.SEQUENCE($C2-$B2)))&gt;0</xm:f>
            <x14:dxf>
              <fill>
                <patternFill>
                  <bgColor rgb="FFFFC000"/>
                </patternFill>
              </fill>
            </x14:dxf>
          </x14:cfRule>
          <xm:sqref>D2:D10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733AC-95B2-4130-8590-45A2803D281C}">
  <dimension ref="A1:M16"/>
  <sheetViews>
    <sheetView tabSelected="1" topLeftCell="B1" workbookViewId="0">
      <selection activeCell="N16" sqref="N16"/>
    </sheetView>
  </sheetViews>
  <sheetFormatPr baseColWidth="10" defaultRowHeight="15" x14ac:dyDescent="0.25"/>
  <cols>
    <col min="2" max="2" width="15.85546875" customWidth="1"/>
    <col min="3" max="3" width="16.7109375" customWidth="1"/>
    <col min="4" max="11" width="20.7109375" customWidth="1"/>
  </cols>
  <sheetData>
    <row r="1" spans="1:13" x14ac:dyDescent="0.25">
      <c r="E1" s="28">
        <v>45527</v>
      </c>
      <c r="G1" s="28">
        <v>45528</v>
      </c>
      <c r="H1" s="28"/>
      <c r="I1" s="28"/>
      <c r="M1" s="29" t="s">
        <v>31</v>
      </c>
    </row>
    <row r="2" spans="1:13" ht="15.75" thickBot="1" x14ac:dyDescent="0.3">
      <c r="M2" s="30" cm="1">
        <f t="array" ref="M2">$E$1+_xlfn.SEQUENCE($G$1-$E$1)</f>
        <v>45528</v>
      </c>
    </row>
    <row r="3" spans="1:13" ht="16.5" thickBot="1" x14ac:dyDescent="0.3">
      <c r="D3" s="25" t="s">
        <v>6</v>
      </c>
      <c r="E3" s="25" t="s">
        <v>1</v>
      </c>
      <c r="F3" s="25" t="s">
        <v>2</v>
      </c>
      <c r="G3" s="26" t="s">
        <v>0</v>
      </c>
      <c r="H3" s="26" t="s">
        <v>3</v>
      </c>
      <c r="I3" s="27" t="s">
        <v>4</v>
      </c>
      <c r="M3" s="30"/>
    </row>
    <row r="4" spans="1:13" x14ac:dyDescent="0.25">
      <c r="D4" cm="1">
        <f t="array" ref="D4:I5">_xlfn._xlws.FILTER(Tableau1[[NUM SEMAINE]:[INTOLERANCES]],Tableau1[Filltre]&gt;0)</f>
        <v>34</v>
      </c>
      <c r="E4" s="28">
        <v>45523</v>
      </c>
      <c r="F4" s="28">
        <v>45556</v>
      </c>
      <c r="G4" t="str">
        <v>ACHI</v>
      </c>
      <c r="H4" t="str">
        <v>AURELIE</v>
      </c>
      <c r="I4" t="str">
        <v>PAS DE CEREALES</v>
      </c>
      <c r="M4" s="30"/>
    </row>
    <row r="5" spans="1:13" x14ac:dyDescent="0.25">
      <c r="D5">
        <v>34</v>
      </c>
      <c r="E5" s="28">
        <v>45526</v>
      </c>
      <c r="F5" s="28">
        <v>45528</v>
      </c>
      <c r="G5" t="str">
        <v>RAGI</v>
      </c>
      <c r="H5" t="str">
        <v>YOHAN</v>
      </c>
      <c r="I5" t="str">
        <v>PAS DE VIANDE</v>
      </c>
      <c r="M5" s="30"/>
    </row>
    <row r="6" spans="1:13" x14ac:dyDescent="0.25">
      <c r="E6" s="28"/>
      <c r="F6" s="28"/>
      <c r="M6" s="30"/>
    </row>
    <row r="7" spans="1:13" x14ac:dyDescent="0.25">
      <c r="E7" s="28"/>
      <c r="F7" s="28"/>
    </row>
    <row r="8" spans="1:13" x14ac:dyDescent="0.25">
      <c r="E8" s="28"/>
      <c r="F8" s="28"/>
    </row>
    <row r="9" spans="1:13" x14ac:dyDescent="0.25">
      <c r="E9" s="28"/>
      <c r="F9" s="28"/>
    </row>
    <row r="10" spans="1:13" x14ac:dyDescent="0.25">
      <c r="H10" s="28"/>
    </row>
    <row r="11" spans="1:13" x14ac:dyDescent="0.25">
      <c r="H11" s="28"/>
    </row>
    <row r="12" spans="1:13" x14ac:dyDescent="0.25">
      <c r="H12" s="28"/>
    </row>
    <row r="13" spans="1:13" x14ac:dyDescent="0.25">
      <c r="H13" s="28"/>
    </row>
    <row r="14" spans="1:13" x14ac:dyDescent="0.25">
      <c r="H14" s="28"/>
    </row>
    <row r="16" spans="1:13" x14ac:dyDescent="0.25">
      <c r="A16" t="e" cm="1">
        <f t="array" ref="A16">_xlfn._xlws.FILTER(#REF!,#REF!&gt;0)</f>
        <v>#REF!</v>
      </c>
    </row>
  </sheetData>
  <conditionalFormatting sqref="I3">
    <cfRule type="containsText" dxfId="1" priority="1" operator="containsText" text="APP">
      <formula>NOT(ISERROR(SEARCH("APP",I3)))</formula>
    </cfRule>
    <cfRule type="containsText" dxfId="0" priority="2" operator="containsText" text="SN">
      <formula>NOT(ISERROR(SEARCH("SN",I3)))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INTOLERANCES</vt:lpstr>
      <vt:lpstr>recherches</vt:lpstr>
      <vt:lpstr>INTOLERANCES!Zone_d_impression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DESTRUHAUT Marie-Ange (BBT)</dc:creator>
  <cp:lastModifiedBy>DjiDji .</cp:lastModifiedBy>
  <cp:lastPrinted>2024-05-07T08:11:36Z</cp:lastPrinted>
  <dcterms:created xsi:type="dcterms:W3CDTF">2023-06-26T12:09:15Z</dcterms:created>
  <dcterms:modified xsi:type="dcterms:W3CDTF">2024-05-27T15:46:38Z</dcterms:modified>
</cp:coreProperties>
</file>