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D5C40D5E-60B5-4BEE-A9DF-8AD0F3AA939A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Dynamique du set" sheetId="3" r:id="rId1"/>
    <sheet name="Set" sheetId="1" r:id="rId2"/>
    <sheet name="BDD" sheetId="2" r:id="rId3"/>
  </sheets>
  <definedNames>
    <definedName name="Code_article">OFFSET(BDD!#REF!,0,0,COUNTA(BDD!$A:$A)-1)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8" i="2" l="1"/>
  <c r="C5" i="1"/>
  <c r="D5" i="1"/>
  <c r="E5" i="1"/>
  <c r="F5" i="1"/>
  <c r="C19" i="1"/>
  <c r="D19" i="1"/>
  <c r="E19" i="1"/>
  <c r="F19" i="1"/>
  <c r="E15" i="1"/>
  <c r="C26" i="1"/>
  <c r="D26" i="1"/>
  <c r="E26" i="1"/>
  <c r="F26" i="1"/>
  <c r="C27" i="1"/>
  <c r="D27" i="1"/>
  <c r="E27" i="1"/>
  <c r="F27" i="1"/>
  <c r="C22" i="1"/>
  <c r="C23" i="1"/>
  <c r="C24" i="1"/>
  <c r="D22" i="1"/>
  <c r="D23" i="1"/>
  <c r="D24" i="1"/>
  <c r="E22" i="1"/>
  <c r="E23" i="1"/>
  <c r="E24" i="1"/>
  <c r="F22" i="1"/>
  <c r="F23" i="1"/>
  <c r="F24" i="1"/>
  <c r="C18" i="1"/>
  <c r="C20" i="1"/>
  <c r="D18" i="1"/>
  <c r="D20" i="1"/>
  <c r="E18" i="1"/>
  <c r="E20" i="1"/>
  <c r="F18" i="1"/>
  <c r="F20" i="1"/>
  <c r="C21" i="1"/>
  <c r="C25" i="1"/>
  <c r="D21" i="1"/>
  <c r="D25" i="1"/>
  <c r="E21" i="1"/>
  <c r="E25" i="1"/>
  <c r="F21" i="1"/>
  <c r="F25" i="1"/>
  <c r="C3" i="1"/>
  <c r="C4" i="1"/>
  <c r="C6" i="1"/>
  <c r="C7" i="1"/>
  <c r="C8" i="1"/>
  <c r="C9" i="1"/>
  <c r="C10" i="1"/>
  <c r="D3" i="1"/>
  <c r="D4" i="1"/>
  <c r="D6" i="1"/>
  <c r="D7" i="1"/>
  <c r="D8" i="1"/>
  <c r="D9" i="1"/>
  <c r="D10" i="1"/>
  <c r="E3" i="1"/>
  <c r="E4" i="1"/>
  <c r="E6" i="1"/>
  <c r="E7" i="1"/>
  <c r="E8" i="1"/>
  <c r="E9" i="1"/>
  <c r="E10" i="1"/>
  <c r="F3" i="1"/>
  <c r="F4" i="1"/>
  <c r="F6" i="1"/>
  <c r="F7" i="1"/>
  <c r="F8" i="1"/>
  <c r="F9" i="1"/>
  <c r="F10" i="1"/>
  <c r="C2" i="1"/>
  <c r="C11" i="1"/>
  <c r="C12" i="1"/>
  <c r="C13" i="1"/>
  <c r="D2" i="1"/>
  <c r="D11" i="1"/>
  <c r="D12" i="1"/>
  <c r="D13" i="1"/>
  <c r="E2" i="1"/>
  <c r="E11" i="1"/>
  <c r="E12" i="1"/>
  <c r="E13" i="1"/>
  <c r="F2" i="1"/>
  <c r="F11" i="1"/>
  <c r="F12" i="1"/>
  <c r="F13" i="1"/>
  <c r="C14" i="1"/>
  <c r="C15" i="1"/>
  <c r="D14" i="1"/>
  <c r="D15" i="1"/>
  <c r="E14" i="1"/>
  <c r="F14" i="1"/>
  <c r="F15" i="1"/>
  <c r="C16" i="1"/>
  <c r="D16" i="1"/>
  <c r="E16" i="1"/>
  <c r="F16" i="1"/>
  <c r="E59" i="2" l="1"/>
  <c r="E58" i="2"/>
  <c r="C17" i="1"/>
  <c r="D17" i="1"/>
  <c r="E17" i="1"/>
  <c r="F17" i="1"/>
  <c r="C28" i="1"/>
  <c r="D28" i="1"/>
  <c r="E28" i="1"/>
  <c r="F28" i="1"/>
  <c r="F31" i="1" l="1"/>
  <c r="F30" i="1"/>
</calcChain>
</file>

<file path=xl/sharedStrings.xml><?xml version="1.0" encoding="utf-8"?>
<sst xmlns="http://schemas.openxmlformats.org/spreadsheetml/2006/main" count="205" uniqueCount="125">
  <si>
    <t>ACHETE UN CHIEN</t>
  </si>
  <si>
    <t>AH C'EST DOMMAGE</t>
  </si>
  <si>
    <t>ALEXANDRIE</t>
  </si>
  <si>
    <t>ALORS ON DANSE</t>
  </si>
  <si>
    <t>AU CAFE DES JOURS HEUREUX</t>
  </si>
  <si>
    <t>BANANA SPLIT</t>
  </si>
  <si>
    <t>BELLEVILLE RENDEZ-VOUS</t>
  </si>
  <si>
    <t>BOUGE DE LA</t>
  </si>
  <si>
    <t>CA M'ENERVE</t>
  </si>
  <si>
    <t>COMIC STRIP</t>
  </si>
  <si>
    <t>DANIELA (pixies)</t>
  </si>
  <si>
    <t>DANSER ENCORE</t>
  </si>
  <si>
    <t>DES MOTS</t>
  </si>
  <si>
    <t>ET MOI J'AIME CA</t>
  </si>
  <si>
    <t>ET SI DEMAIN</t>
  </si>
  <si>
    <t>GABY OH GABY</t>
  </si>
  <si>
    <t>J'AI RENCONTRE L'AMOUR</t>
  </si>
  <si>
    <t>J'VEUX DU SOLEIL</t>
  </si>
  <si>
    <t>LA CARIOCA</t>
  </si>
  <si>
    <t>LA FILLE DU COUPEUR DE JOINT</t>
  </si>
  <si>
    <t>LA MAISON RONCHONCHON</t>
  </si>
  <si>
    <t>LA TACTIQUE DU GENDARME</t>
  </si>
  <si>
    <t>LE CAFE</t>
  </si>
  <si>
    <t>LE PUDDING A L'ARSENIC</t>
  </si>
  <si>
    <t>LE TOURBILLON DE LA VIE</t>
  </si>
  <si>
    <t>LE VENT NOUS PORTERA</t>
  </si>
  <si>
    <t>LES ANTIDEPRESSEURS</t>
  </si>
  <si>
    <t>LES HISTOIRES D'A</t>
  </si>
  <si>
    <t>LES PETITS PAPIERS</t>
  </si>
  <si>
    <t>LES VOISINS</t>
  </si>
  <si>
    <t>L'HOMME PRESSE</t>
  </si>
  <si>
    <t>MA PETITE ENTREPRISE</t>
  </si>
  <si>
    <t>MADAME OSCAR</t>
  </si>
  <si>
    <t>MADEMOISELLE CHANTE LE BLUES</t>
  </si>
  <si>
    <t>MAMA SAM</t>
  </si>
  <si>
    <t>MON AMANT DE SAINT JEAN</t>
  </si>
  <si>
    <t>OK TU T'EN VAS</t>
  </si>
  <si>
    <t>PAS ASSEZ DE TOI</t>
  </si>
  <si>
    <t>PENELOPE</t>
  </si>
  <si>
    <t>QUI DIT MIEUX</t>
  </si>
  <si>
    <t>RAOUL MON PITBULL</t>
  </si>
  <si>
    <t>SANTE</t>
  </si>
  <si>
    <t>UN GAMIN</t>
  </si>
  <si>
    <t>UN HOMME COMME VOUS</t>
  </si>
  <si>
    <t>VIEILLE CANAILLE</t>
  </si>
  <si>
    <t>Joyeux Urbains</t>
  </si>
  <si>
    <t>Bigflo &amp; Oli</t>
  </si>
  <si>
    <t>Claude François</t>
  </si>
  <si>
    <t>Stromae</t>
  </si>
  <si>
    <t>Les hurlements de Léo</t>
  </si>
  <si>
    <t>Lio</t>
  </si>
  <si>
    <t>Matthieu Chedid</t>
  </si>
  <si>
    <t>MC Solaar</t>
  </si>
  <si>
    <t>Helmutz Fritz</t>
  </si>
  <si>
    <t>Serge Gainsbourg</t>
  </si>
  <si>
    <t>Elmer food beat</t>
  </si>
  <si>
    <t>HK et les saltimbanks</t>
  </si>
  <si>
    <t>La Rue Kétanou</t>
  </si>
  <si>
    <t>Manu Chao</t>
  </si>
  <si>
    <t>Zoufris Maracas</t>
  </si>
  <si>
    <t>Bashung</t>
  </si>
  <si>
    <t>Paul Auguste Marie Adam</t>
  </si>
  <si>
    <t>Au petit bonheur</t>
  </si>
  <si>
    <t>Les Nuls</t>
  </si>
  <si>
    <t>Hubert-Félix Thiéfaine</t>
  </si>
  <si>
    <t>Alexis HK</t>
  </si>
  <si>
    <t>Bourvil</t>
  </si>
  <si>
    <t>Oldelaf &amp; Mr D</t>
  </si>
  <si>
    <t>Astérix &amp; Cléopâtre</t>
  </si>
  <si>
    <t>Jeanne Moreau</t>
  </si>
  <si>
    <t>Noir Désir</t>
  </si>
  <si>
    <t>Carmen Maria Vega</t>
  </si>
  <si>
    <t>Les Rita Mitsouko</t>
  </si>
  <si>
    <t>Régine</t>
  </si>
  <si>
    <t>Les Wriggles</t>
  </si>
  <si>
    <t>La Mano Negra</t>
  </si>
  <si>
    <t>Patricia Kaas</t>
  </si>
  <si>
    <t>Lucienne Delyle</t>
  </si>
  <si>
    <t>Yves Jamait</t>
  </si>
  <si>
    <t>Jean-Jacques de Launay</t>
  </si>
  <si>
    <t>Oldelaf</t>
  </si>
  <si>
    <t>Le livre de la jungle</t>
  </si>
  <si>
    <t>Am</t>
  </si>
  <si>
    <t>Cm</t>
  </si>
  <si>
    <t>Em</t>
  </si>
  <si>
    <t>Fm</t>
  </si>
  <si>
    <t>Gm</t>
  </si>
  <si>
    <t>A-&gt;Gm</t>
  </si>
  <si>
    <t>Bm</t>
  </si>
  <si>
    <t>G</t>
  </si>
  <si>
    <t>E</t>
  </si>
  <si>
    <t>G7</t>
  </si>
  <si>
    <t>D</t>
  </si>
  <si>
    <t>Dm</t>
  </si>
  <si>
    <t>A</t>
  </si>
  <si>
    <t>F#m</t>
  </si>
  <si>
    <t>Titre</t>
  </si>
  <si>
    <t>Auteur</t>
  </si>
  <si>
    <t>Tonalité</t>
  </si>
  <si>
    <t>A7</t>
  </si>
  <si>
    <t>Tempo</t>
  </si>
  <si>
    <t>Temps</t>
  </si>
  <si>
    <t>moyenne/morçeau</t>
  </si>
  <si>
    <t>durée totale</t>
  </si>
  <si>
    <t>LE BRIO</t>
  </si>
  <si>
    <t>Big Soul</t>
  </si>
  <si>
    <t>SIFFLER SUR LA COLLINE</t>
  </si>
  <si>
    <t>ANTISOCIAL</t>
  </si>
  <si>
    <t>Trust</t>
  </si>
  <si>
    <t>LE TEMPS DES FLEURS</t>
  </si>
  <si>
    <t>Dalida</t>
  </si>
  <si>
    <t>Joe Dassin</t>
  </si>
  <si>
    <t>POUR ME RENDRE A MON BUREAU</t>
  </si>
  <si>
    <t>Jean Boyer</t>
  </si>
  <si>
    <t>SOIS FAINEANT</t>
  </si>
  <si>
    <t>Coluche</t>
  </si>
  <si>
    <t>TOTAL</t>
  </si>
  <si>
    <t>Moyenne</t>
  </si>
  <si>
    <t>KLEENEX</t>
  </si>
  <si>
    <t>L'AGRICULTEUR</t>
  </si>
  <si>
    <t>Ridan</t>
  </si>
  <si>
    <t>L'AMOUR A LA PLAGE</t>
  </si>
  <si>
    <t>Niagara</t>
  </si>
  <si>
    <t>LES FILLES DU BORD DE MER</t>
  </si>
  <si>
    <t>Salvatore Adamo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</si>
</sst>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8" formatCode="#,##0.00\ &quot;€&quot;;[Red]\-#,##0.00\ &quot;€&quot;"/>
    <numFmt numFmtId="164" formatCode="_-* #,##0.00\ _€_-;\-* #,##0.00\ _€_-;_-* &quot;-&quot;??\ _€_-;_-@_-"/>
    <numFmt numFmtId="165" formatCode="[$-F400]h:mm:ss\ AM/PM"/>
  </numFmts>
  <fonts count="4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8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b/>
      <sz val="16"/>
      <name val="Calibri"/>
      <family val="2"/>
    </font>
    <font>
      <sz val="6"/>
      <color theme="1"/>
      <name val="Calibri"/>
      <family val="2"/>
      <scheme val="minor"/>
    </font>
    <font>
      <sz val="6"/>
      <color theme="1"/>
      <name val="Calibri"/>
      <family val="2"/>
    </font>
    <font>
      <b/>
      <sz val="6"/>
      <color theme="1"/>
      <name val="Calibri"/>
      <family val="2"/>
    </font>
    <font>
      <sz val="6"/>
      <name val="Calibri"/>
      <family val="2"/>
    </font>
    <font>
      <i/>
      <sz val="6"/>
      <name val="Calibri"/>
      <family val="2"/>
    </font>
    <font>
      <i/>
      <sz val="10"/>
      <name val="Calibri"/>
      <family val="2"/>
      <scheme val="minor"/>
    </font>
    <font>
      <sz val="10"/>
      <name val="Calibri"/>
      <family val="2"/>
      <scheme val="minor"/>
    </font>
    <font>
      <i/>
      <sz val="10"/>
      <name val="Calibri"/>
      <family val="2"/>
    </font>
    <font>
      <sz val="10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name val="Calibri"/>
      <family val="2"/>
      <scheme val="minor"/>
    </font>
    <font>
      <i/>
      <sz val="10"/>
      <name val="Arial"/>
      <family val="2"/>
    </font>
    <font>
      <i/>
      <sz val="10"/>
      <color theme="1"/>
      <name val="Calibri"/>
      <family val="2"/>
    </font>
    <font>
      <b/>
      <sz val="14"/>
      <name val="Bell MT"/>
      <family val="1"/>
    </font>
    <font>
      <sz val="8"/>
      <name val="Calibri"/>
      <family val="2"/>
      <scheme val="minor"/>
    </font>
    <font>
      <b/>
      <sz val="8"/>
      <name val="Arial Narrow"/>
      <family val="2"/>
    </font>
    <font>
      <i/>
      <sz val="8"/>
      <name val="Arial Narrow"/>
      <family val="2"/>
    </font>
    <font>
      <sz val="8"/>
      <name val="Arial Narrow"/>
      <family val="2"/>
    </font>
    <font>
      <b/>
      <sz val="16"/>
      <name val="Calibri"/>
      <family val="2"/>
    </font>
    <font>
      <i/>
      <sz val="8"/>
      <name val="Calibri"/>
      <family val="2"/>
    </font>
    <font>
      <i/>
      <sz val="10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Arial"/>
      <family val="2"/>
    </font>
    <font>
      <i/>
      <sz val="10"/>
      <name val="Arial"/>
      <family val="2"/>
    </font>
    <font>
      <sz val="11"/>
      <name val="Arial"/>
      <family val="2"/>
    </font>
    <font>
      <b/>
      <sz val="16"/>
      <name val="Calibri"/>
      <family val="2"/>
    </font>
    <font>
      <i/>
      <sz val="8"/>
      <name val="Calibri"/>
      <family val="2"/>
    </font>
    <font>
      <i/>
      <sz val="10"/>
      <name val="Calibri"/>
      <family val="2"/>
      <scheme val="minor"/>
    </font>
    <font>
      <sz val="10"/>
      <name val="Calibri"/>
      <family val="2"/>
      <scheme val="minor"/>
    </font>
    <font>
      <b/>
      <sz val="16"/>
      <name val="Calibri"/>
      <family val="2"/>
    </font>
    <font>
      <i/>
      <sz val="8"/>
      <name val="Calibri"/>
      <family val="2"/>
    </font>
    <font>
      <i/>
      <sz val="10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4" fontId="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</cellStyleXfs>
  <cellXfs count="61">
    <xf numFmtId="0" fontId="0" fillId="0" borderId="0" xfId="0"/>
    <xf numFmtId="0" fontId="10" fillId="0" borderId="1" xfId="2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0" fontId="9" fillId="0" borderId="1" xfId="4" applyFont="1" applyBorder="1" applyAlignment="1">
      <alignment horizontal="center"/>
    </xf>
    <xf numFmtId="0" fontId="16" fillId="0" borderId="1" xfId="5" applyFont="1" applyBorder="1" applyAlignment="1">
      <alignment horizontal="center"/>
    </xf>
    <xf numFmtId="45" fontId="17" fillId="0" borderId="1" xfId="5" applyNumberFormat="1" applyFont="1" applyBorder="1" applyAlignment="1">
      <alignment horizontal="center"/>
    </xf>
    <xf numFmtId="0" fontId="18" fillId="0" borderId="1" xfId="5" applyFont="1" applyBorder="1" applyAlignment="1">
      <alignment horizontal="center"/>
    </xf>
    <xf numFmtId="45" fontId="19" fillId="0" borderId="1" xfId="5" applyNumberFormat="1" applyFont="1" applyBorder="1" applyAlignment="1">
      <alignment horizontal="center"/>
    </xf>
    <xf numFmtId="0" fontId="15" fillId="0" borderId="1" xfId="3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/>
    </xf>
    <xf numFmtId="0" fontId="9" fillId="0" borderId="2" xfId="4" applyFont="1" applyBorder="1" applyAlignment="1">
      <alignment horizontal="center"/>
    </xf>
    <xf numFmtId="0" fontId="16" fillId="0" borderId="2" xfId="5" applyFont="1" applyBorder="1" applyAlignment="1">
      <alignment horizontal="center"/>
    </xf>
    <xf numFmtId="45" fontId="17" fillId="0" borderId="2" xfId="5" applyNumberFormat="1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3" xfId="0" applyFont="1" applyBorder="1"/>
    <xf numFmtId="0" fontId="25" fillId="0" borderId="4" xfId="0" applyFont="1" applyBorder="1"/>
    <xf numFmtId="0" fontId="25" fillId="0" borderId="5" xfId="0" applyFont="1" applyBorder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45" fontId="8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45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165" fontId="14" fillId="0" borderId="0" xfId="0" applyNumberFormat="1" applyFont="1" applyAlignment="1">
      <alignment vertical="center"/>
    </xf>
    <xf numFmtId="0" fontId="26" fillId="0" borderId="0" xfId="0" applyFont="1" applyAlignment="1">
      <alignment horizontal="center" vertical="center"/>
    </xf>
    <xf numFmtId="0" fontId="30" fillId="0" borderId="1" xfId="2" applyFont="1" applyBorder="1" applyAlignment="1">
      <alignment horizontal="center" vertical="center"/>
    </xf>
    <xf numFmtId="0" fontId="31" fillId="0" borderId="1" xfId="3" applyFont="1" applyBorder="1" applyAlignment="1">
      <alignment horizontal="center" vertical="center"/>
    </xf>
    <xf numFmtId="0" fontId="4" fillId="0" borderId="1" xfId="4" applyFont="1" applyBorder="1" applyAlignment="1">
      <alignment horizontal="center"/>
    </xf>
    <xf numFmtId="0" fontId="32" fillId="0" borderId="1" xfId="5" applyFont="1" applyBorder="1" applyAlignment="1">
      <alignment horizontal="center"/>
    </xf>
    <xf numFmtId="45" fontId="33" fillId="0" borderId="1" xfId="5" applyNumberFormat="1" applyFont="1" applyBorder="1" applyAlignment="1">
      <alignment horizontal="center"/>
    </xf>
    <xf numFmtId="165" fontId="8" fillId="0" borderId="0" xfId="0" applyNumberFormat="1" applyFont="1"/>
    <xf numFmtId="0" fontId="23" fillId="0" borderId="0" xfId="0" applyFont="1" applyAlignment="1">
      <alignment horizontal="center" vertical="center"/>
    </xf>
    <xf numFmtId="0" fontId="21" fillId="0" borderId="0" xfId="0" applyFont="1" applyAlignment="1" applyProtection="1">
      <alignment horizontal="center" vertical="center"/>
      <protection locked="0"/>
    </xf>
    <xf numFmtId="8" fontId="20" fillId="0" borderId="0" xfId="1" applyNumberFormat="1" applyFont="1" applyFill="1" applyBorder="1" applyAlignment="1">
      <alignment horizontal="center" vertical="center"/>
    </xf>
    <xf numFmtId="0" fontId="20" fillId="0" borderId="0" xfId="1" applyNumberFormat="1" applyFont="1" applyFill="1" applyBorder="1" applyAlignment="1">
      <alignment horizontal="center" vertical="center"/>
    </xf>
    <xf numFmtId="45" fontId="20" fillId="0" borderId="0" xfId="1" applyNumberFormat="1" applyFont="1" applyFill="1" applyBorder="1" applyAlignment="1">
      <alignment horizontal="center" vertical="center"/>
    </xf>
    <xf numFmtId="0" fontId="37" fillId="0" borderId="1" xfId="2" applyFont="1" applyBorder="1" applyAlignment="1">
      <alignment horizontal="center" vertical="center"/>
    </xf>
    <xf numFmtId="0" fontId="38" fillId="0" borderId="1" xfId="3" applyFont="1" applyBorder="1" applyAlignment="1">
      <alignment horizontal="center" vertical="center"/>
    </xf>
    <xf numFmtId="0" fontId="3" fillId="0" borderId="1" xfId="4" applyFont="1" applyBorder="1" applyAlignment="1">
      <alignment horizontal="center"/>
    </xf>
    <xf numFmtId="0" fontId="39" fillId="0" borderId="1" xfId="5" applyFont="1" applyBorder="1" applyAlignment="1">
      <alignment horizontal="center"/>
    </xf>
    <xf numFmtId="45" fontId="40" fillId="0" borderId="1" xfId="5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45" fontId="29" fillId="0" borderId="0" xfId="0" applyNumberFormat="1" applyFont="1" applyAlignment="1">
      <alignment horizontal="center" vertical="center"/>
    </xf>
    <xf numFmtId="0" fontId="34" fillId="0" borderId="0" xfId="0" applyFont="1" applyAlignment="1" applyProtection="1">
      <alignment horizontal="center" vertical="center"/>
      <protection locked="0"/>
    </xf>
    <xf numFmtId="0" fontId="35" fillId="0" borderId="0" xfId="0" applyFont="1" applyAlignment="1">
      <alignment horizontal="center" vertical="center"/>
    </xf>
    <xf numFmtId="8" fontId="36" fillId="0" borderId="0" xfId="1" applyNumberFormat="1" applyFont="1" applyFill="1" applyBorder="1" applyAlignment="1">
      <alignment horizontal="center" vertical="center"/>
    </xf>
    <xf numFmtId="0" fontId="36" fillId="0" borderId="0" xfId="1" applyNumberFormat="1" applyFont="1" applyFill="1" applyBorder="1" applyAlignment="1">
      <alignment horizontal="center" vertical="center"/>
    </xf>
    <xf numFmtId="45" fontId="36" fillId="0" borderId="0" xfId="1" applyNumberFormat="1" applyFont="1" applyFill="1" applyBorder="1" applyAlignment="1">
      <alignment horizontal="center" vertical="center"/>
    </xf>
    <xf numFmtId="0" fontId="2" fillId="0" borderId="1" xfId="4" applyFont="1" applyBorder="1" applyAlignment="1">
      <alignment horizontal="center"/>
    </xf>
    <xf numFmtId="0" fontId="41" fillId="0" borderId="1" xfId="2" applyFont="1" applyBorder="1" applyAlignment="1">
      <alignment horizontal="center" vertical="center"/>
    </xf>
    <xf numFmtId="0" fontId="42" fillId="0" borderId="1" xfId="3" applyFont="1" applyBorder="1" applyAlignment="1">
      <alignment horizontal="center" vertical="center"/>
    </xf>
    <xf numFmtId="0" fontId="1" fillId="0" borderId="1" xfId="4" applyFont="1" applyBorder="1" applyAlignment="1">
      <alignment horizontal="center"/>
    </xf>
    <xf numFmtId="0" fontId="43" fillId="0" borderId="1" xfId="5" applyFont="1" applyBorder="1" applyAlignment="1">
      <alignment horizontal="center"/>
    </xf>
    <xf numFmtId="45" fontId="44" fillId="0" borderId="1" xfId="5" applyNumberFormat="1" applyFont="1" applyBorder="1" applyAlignment="1">
      <alignment horizontal="center"/>
    </xf>
    <xf numFmtId="0" fontId="11" fillId="0" borderId="0" xfId="0" applyFont="1" applyAlignment="1">
      <alignment horizontal="center" vertical="center"/>
    </xf>
  </cellXfs>
  <cellStyles count="6">
    <cellStyle name="Milliers 2" xfId="1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  <cellStyle name="Normal 5" xfId="4" xr:uid="{00000000-0005-0000-0000-000004000000}"/>
    <cellStyle name="Normal 6" xfId="5" xr:uid="{00000000-0005-0000-0000-000005000000}"/>
  </cellStyles>
  <dxfs count="28">
    <dxf>
      <fill>
        <patternFill>
          <bgColor theme="8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8" formatCode="mm:ss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Bell MT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28" formatCode="mm:ss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2" formatCode="#,##0.00\ &quot;€&quot;;[Red]\-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>
          <bgColor rgb="FFFFC7CE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rgb="FFB8CCE4"/>
          <bgColor rgb="FFB8CCE4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1"/>
          <bgColor theme="1"/>
        </patternFill>
      </fill>
    </dxf>
  </dxfs>
  <tableStyles count="3">
    <tableStyle name="juin22-style" pivot="0" count="3" xr9:uid="{00000000-0011-0000-FFFF-FFFF00000000}">
      <tableStyleElement type="headerRow" dxfId="27"/>
      <tableStyleElement type="firstRowStripe" dxfId="26"/>
      <tableStyleElement type="secondRowStripe" dxfId="25"/>
    </tableStyle>
    <tableStyle name=" mars22-style" pivot="0" count="3" xr9:uid="{00000000-0011-0000-FFFF-FFFF01000000}">
      <tableStyleElement type="headerRow" dxfId="24"/>
      <tableStyleElement type="firstRowStripe" dxfId="23"/>
      <tableStyleElement type="secondRowStripe" dxfId="22"/>
    </tableStyle>
    <tableStyle name="Feuil2-style" pivot="0" count="3" xr9:uid="{00000000-0011-0000-FFFF-FFFF02000000}">
      <tableStyleElement type="headerRow" dxfId="21"/>
      <tableStyleElement type="firstRowStripe" dxfId="20"/>
      <tableStyleElement type="secondRowStripe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fr-FR"/>
              <a:t>Dynamique du</a:t>
            </a:r>
            <a:r>
              <a:rPr lang="fr-FR" baseline="0"/>
              <a:t> set</a:t>
            </a:r>
            <a:endParaRPr lang="fr-FR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3843098292916428E-2"/>
          <c:y val="9.5964881961771248E-2"/>
          <c:w val="0.92286224374237458"/>
          <c:h val="0.61032190934981045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Set!$B$2:$B$28</c:f>
              <c:strCache>
                <c:ptCount val="26"/>
                <c:pt idx="0">
                  <c:v>LE BRIO</c:v>
                </c:pt>
                <c:pt idx="1">
                  <c:v>L'HOMME PRESSE</c:v>
                </c:pt>
                <c:pt idx="2">
                  <c:v>LE TOURBILLON DE LA VIE</c:v>
                </c:pt>
                <c:pt idx="3">
                  <c:v>UN HOMME COMME VOUS</c:v>
                </c:pt>
                <c:pt idx="4">
                  <c:v>VIEILLE CANAILLE</c:v>
                </c:pt>
                <c:pt idx="5">
                  <c:v>LE VENT NOUS PORTERA</c:v>
                </c:pt>
                <c:pt idx="6">
                  <c:v>COMIC STRIP</c:v>
                </c:pt>
                <c:pt idx="7">
                  <c:v>BELLEVILLE RENDEZ-VOUS</c:v>
                </c:pt>
                <c:pt idx="8">
                  <c:v>J'VEUX DU SOLEIL</c:v>
                </c:pt>
                <c:pt idx="9">
                  <c:v>ET SI DEMAIN</c:v>
                </c:pt>
                <c:pt idx="10">
                  <c:v>MAMA SAM</c:v>
                </c:pt>
                <c:pt idx="11">
                  <c:v>LE TEMPS DES FLEURS</c:v>
                </c:pt>
                <c:pt idx="12">
                  <c:v>MADEMOISELLE CHANTE LE BLUES</c:v>
                </c:pt>
                <c:pt idx="13">
                  <c:v>SIFFLER SUR LA COLLINE</c:v>
                </c:pt>
                <c:pt idx="14">
                  <c:v>LES HISTOIRES D'A</c:v>
                </c:pt>
                <c:pt idx="15">
                  <c:v>MON AMANT DE SAINT JEAN</c:v>
                </c:pt>
                <c:pt idx="16">
                  <c:v>LA CARIOCA</c:v>
                </c:pt>
                <c:pt idx="17">
                  <c:v>L'AGRICULTEUR</c:v>
                </c:pt>
                <c:pt idx="18">
                  <c:v>GABY OH GABY</c:v>
                </c:pt>
                <c:pt idx="19">
                  <c:v>ALEXANDRIE</c:v>
                </c:pt>
                <c:pt idx="20">
                  <c:v>ALORS ON DANSE</c:v>
                </c:pt>
                <c:pt idx="21">
                  <c:v>POUR ME RENDRE A MON BUREAU</c:v>
                </c:pt>
                <c:pt idx="22">
                  <c:v>LES PETITS PAPIERS</c:v>
                </c:pt>
                <c:pt idx="23">
                  <c:v>CA M'ENERVE</c:v>
                </c:pt>
                <c:pt idx="24">
                  <c:v>LA FILLE DU COUPEUR DE JOINT</c:v>
                </c:pt>
                <c:pt idx="25">
                  <c:v>SOIS FAINEANT</c:v>
                </c:pt>
              </c:strCache>
            </c:strRef>
          </c:cat>
          <c:val>
            <c:numRef>
              <c:f>Set!$E$2:$E$28</c:f>
              <c:numCache>
                <c:formatCode>General</c:formatCode>
                <c:ptCount val="27"/>
                <c:pt idx="0">
                  <c:v>125</c:v>
                </c:pt>
                <c:pt idx="1">
                  <c:v>110</c:v>
                </c:pt>
                <c:pt idx="2">
                  <c:v>95</c:v>
                </c:pt>
                <c:pt idx="3">
                  <c:v>115</c:v>
                </c:pt>
                <c:pt idx="4">
                  <c:v>80</c:v>
                </c:pt>
                <c:pt idx="5">
                  <c:v>120</c:v>
                </c:pt>
                <c:pt idx="6">
                  <c:v>160</c:v>
                </c:pt>
                <c:pt idx="7">
                  <c:v>115</c:v>
                </c:pt>
                <c:pt idx="8">
                  <c:v>115</c:v>
                </c:pt>
                <c:pt idx="9">
                  <c:v>135</c:v>
                </c:pt>
                <c:pt idx="10">
                  <c:v>115</c:v>
                </c:pt>
                <c:pt idx="11">
                  <c:v>140</c:v>
                </c:pt>
                <c:pt idx="12">
                  <c:v>140</c:v>
                </c:pt>
                <c:pt idx="13">
                  <c:v>130</c:v>
                </c:pt>
                <c:pt idx="14">
                  <c:v>130</c:v>
                </c:pt>
                <c:pt idx="15">
                  <c:v>130</c:v>
                </c:pt>
                <c:pt idx="16">
                  <c:v>145</c:v>
                </c:pt>
                <c:pt idx="17">
                  <c:v>65</c:v>
                </c:pt>
                <c:pt idx="18">
                  <c:v>165</c:v>
                </c:pt>
                <c:pt idx="19">
                  <c:v>120</c:v>
                </c:pt>
                <c:pt idx="20">
                  <c:v>130</c:v>
                </c:pt>
                <c:pt idx="21">
                  <c:v>130</c:v>
                </c:pt>
                <c:pt idx="22">
                  <c:v>70</c:v>
                </c:pt>
                <c:pt idx="23">
                  <c:v>125</c:v>
                </c:pt>
                <c:pt idx="24">
                  <c:v>115</c:v>
                </c:pt>
                <c:pt idx="25">
                  <c:v>130</c:v>
                </c:pt>
                <c:pt idx="26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518-4422-ABF9-7561637C482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dropLines/>
        <c:smooth val="0"/>
        <c:axId val="77411456"/>
        <c:axId val="77412992"/>
      </c:lineChart>
      <c:catAx>
        <c:axId val="7741145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77412992"/>
        <c:crosses val="autoZero"/>
        <c:auto val="1"/>
        <c:lblAlgn val="ctr"/>
        <c:lblOffset val="100"/>
        <c:noMultiLvlLbl val="0"/>
      </c:catAx>
      <c:valAx>
        <c:axId val="7741299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one"/>
        <c:crossAx val="77411456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 codeName="Graph2"/>
  <sheetViews>
    <sheetView zoomScale="13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B1:F28" totalsRowShown="0" headerRowDxfId="17" dataDxfId="16">
  <autoFilter ref="B1:F28" xr:uid="{00000000-0009-0000-0100-000002000000}"/>
  <tableColumns count="5">
    <tableColumn id="1" xr3:uid="{00000000-0010-0000-0000-000001000000}" name="Titre" dataDxfId="15"/>
    <tableColumn id="2" xr3:uid="{00000000-0010-0000-0000-000002000000}" name="Auteur" dataDxfId="14">
      <calculatedColumnFormula>IF(B2="","",VLOOKUP(B2,BDD!$A$1:$E$57,2,FALSE))</calculatedColumnFormula>
    </tableColumn>
    <tableColumn id="3" xr3:uid="{00000000-0010-0000-0000-000003000000}" name="Tonalité" dataDxfId="13" dataCellStyle="Milliers 2">
      <calculatedColumnFormula>IF(B2="","",VLOOKUP(B2,BDD!$A$1:$E$57,3,FALSE))</calculatedColumnFormula>
    </tableColumn>
    <tableColumn id="4" xr3:uid="{00000000-0010-0000-0000-000004000000}" name="Tempo" dataDxfId="12" dataCellStyle="Milliers 2">
      <calculatedColumnFormula>IF(B2="","",VLOOKUP(B2,BDD!$A$1:$E$57,4,FALSE))</calculatedColumnFormula>
    </tableColumn>
    <tableColumn id="5" xr3:uid="{00000000-0010-0000-0000-000005000000}" name="Temps" dataDxfId="11" dataCellStyle="Milliers 2">
      <calculatedColumnFormula>IF(B2="","",VLOOKUP(B2,BDD!$A$1:$E$57,5,FALSE))</calculatedColumnFormula>
    </tableColumn>
  </tableColumns>
  <tableStyleInfo name="TableStyleLight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E56" totalsRowShown="0" headerRowDxfId="10" dataDxfId="8" headerRowBorderDxfId="9" tableBorderDxfId="7" totalsRowBorderDxfId="6">
  <autoFilter ref="A1:E56" xr:uid="{00000000-0009-0000-0100-000003000000}"/>
  <tableColumns count="5">
    <tableColumn id="1" xr3:uid="{00000000-0010-0000-0100-000001000000}" name="Titre" dataDxfId="5" dataCellStyle="Normal 2"/>
    <tableColumn id="2" xr3:uid="{00000000-0010-0000-0100-000002000000}" name="Auteur" dataDxfId="4" dataCellStyle="Normal 3"/>
    <tableColumn id="3" xr3:uid="{00000000-0010-0000-0100-000003000000}" name="Tonalité" dataDxfId="3" dataCellStyle="Normal 5"/>
    <tableColumn id="4" xr3:uid="{00000000-0010-0000-0100-000004000000}" name="Tempo" dataDxfId="2" dataCellStyle="Normal 6"/>
    <tableColumn id="5" xr3:uid="{00000000-0010-0000-0100-000005000000}" name="Temps" dataDxfId="1" dataCellStyle="Normal 6"/>
  </tableColumns>
  <tableStyleInfo name="TableStyleLight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Sheets">
    <a:dk1>
      <a:srgbClr val="000000"/>
    </a:dk1>
    <a:lt1>
      <a:srgbClr val="FFFFFF"/>
    </a:lt1>
    <a:dk2>
      <a:srgbClr val="000000"/>
    </a:dk2>
    <a:lt2>
      <a:srgbClr val="FFFFFF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0000FF"/>
    </a:folHlink>
  </a:clrScheme>
  <a:fontScheme name="Sheets">
    <a:majorFont>
      <a:latin typeface="Calibri"/>
      <a:ea typeface="Calibri"/>
      <a:cs typeface="Calibri"/>
    </a:majorFont>
    <a:minorFont>
      <a:latin typeface="Calibri"/>
      <a:ea typeface="Calibri"/>
      <a:cs typeface="Calibri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X31"/>
  <sheetViews>
    <sheetView zoomScale="130" zoomScaleNormal="130" workbookViewId="0">
      <selection activeCell="B34" sqref="B34"/>
    </sheetView>
  </sheetViews>
  <sheetFormatPr baseColWidth="10" defaultColWidth="11.5703125" defaultRowHeight="16.149999999999999" customHeight="1" x14ac:dyDescent="0.25"/>
  <cols>
    <col min="1" max="1" width="3.28515625" style="20" customWidth="1"/>
    <col min="2" max="2" width="38" style="21" customWidth="1"/>
    <col min="3" max="3" width="22.7109375" style="22" bestFit="1" customWidth="1"/>
    <col min="4" max="4" width="11.42578125" style="20" bestFit="1" customWidth="1"/>
    <col min="5" max="5" width="10.42578125" style="20" bestFit="1" customWidth="1"/>
    <col min="6" max="6" width="10.28515625" style="23" bestFit="1" customWidth="1"/>
    <col min="7" max="16384" width="11.5703125" style="20"/>
  </cols>
  <sheetData>
    <row r="1" spans="1:6" s="28" customFormat="1" ht="12.75" x14ac:dyDescent="0.25">
      <c r="B1" s="45" t="s">
        <v>96</v>
      </c>
      <c r="C1" s="46" t="s">
        <v>97</v>
      </c>
      <c r="D1" s="47" t="s">
        <v>98</v>
      </c>
      <c r="E1" s="47" t="s">
        <v>100</v>
      </c>
      <c r="F1" s="48" t="s">
        <v>101</v>
      </c>
    </row>
    <row r="2" spans="1:6" s="28" customFormat="1" ht="15" x14ac:dyDescent="0.25">
      <c r="A2" s="28">
        <v>1</v>
      </c>
      <c r="B2" s="36" t="s">
        <v>104</v>
      </c>
      <c r="C2" s="35" t="str">
        <f>IF(B2="","",VLOOKUP(B2,BDD!$A$1:$E$57,2,FALSE))</f>
        <v>Big Soul</v>
      </c>
      <c r="D2" s="37" t="str">
        <f>IF(B2="","",VLOOKUP(B2,BDD!$A$1:$E$57,3,FALSE))</f>
        <v>Am</v>
      </c>
      <c r="E2" s="38">
        <f>IF(B2="","",VLOOKUP(B2,BDD!$A$1:$E$57,4,FALSE))</f>
        <v>125</v>
      </c>
      <c r="F2" s="39">
        <f>IF(B2="","",VLOOKUP(B2,BDD!$A$1:$E$57,5,FALSE))</f>
        <v>1.8518518518518517E-3</v>
      </c>
    </row>
    <row r="3" spans="1:6" s="28" customFormat="1" ht="15" x14ac:dyDescent="0.25">
      <c r="A3" s="28">
        <v>2</v>
      </c>
      <c r="B3" s="36" t="s">
        <v>30</v>
      </c>
      <c r="C3" s="35" t="str">
        <f>IF(B3="","",VLOOKUP(B3,BDD!$A$1:$E$57,2,FALSE))</f>
        <v>Noir Désir</v>
      </c>
      <c r="D3" s="37" t="str">
        <f>IF(B3="","",VLOOKUP(B3,BDD!$A$1:$E$57,3,FALSE))</f>
        <v>Am</v>
      </c>
      <c r="E3" s="38">
        <f>IF(B3="","",VLOOKUP(B3,BDD!$A$1:$E$57,4,FALSE))</f>
        <v>110</v>
      </c>
      <c r="F3" s="39">
        <f>IF(B3="","",VLOOKUP(B3,BDD!$A$1:$E$57,5,FALSE))</f>
        <v>2.4305555555555556E-3</v>
      </c>
    </row>
    <row r="4" spans="1:6" s="28" customFormat="1" ht="15" x14ac:dyDescent="0.25">
      <c r="A4" s="28">
        <v>3</v>
      </c>
      <c r="B4" s="36" t="s">
        <v>24</v>
      </c>
      <c r="C4" s="35" t="str">
        <f>IF(B4="","",VLOOKUP(B4,BDD!$A$1:$E$57,2,FALSE))</f>
        <v>Jeanne Moreau</v>
      </c>
      <c r="D4" s="37" t="str">
        <f>IF(B4="","",VLOOKUP(B4,BDD!$A$1:$E$57,3,FALSE))</f>
        <v>Cm</v>
      </c>
      <c r="E4" s="38">
        <f>IF(B4="","",VLOOKUP(B4,BDD!$A$1:$E$57,4,FALSE))</f>
        <v>95</v>
      </c>
      <c r="F4" s="39">
        <f>IF(B4="","",VLOOKUP(B4,BDD!$A$1:$E$57,5,FALSE))</f>
        <v>1.9675925925925928E-3</v>
      </c>
    </row>
    <row r="5" spans="1:6" s="28" customFormat="1" ht="15" x14ac:dyDescent="0.25">
      <c r="A5" s="28">
        <v>4</v>
      </c>
      <c r="B5" s="36" t="s">
        <v>43</v>
      </c>
      <c r="C5" s="35" t="str">
        <f>IF(B5="","",VLOOKUP(B5,BDD!$A$1:$E$57,2,FALSE))</f>
        <v>Le livre de la jungle</v>
      </c>
      <c r="D5" s="37" t="str">
        <f>IF(B5="","",VLOOKUP(B5,BDD!$A$1:$E$57,3,FALSE))</f>
        <v>Am</v>
      </c>
      <c r="E5" s="38">
        <f>IF(B5="","",VLOOKUP(B5,BDD!$A$1:$E$57,4,FALSE))</f>
        <v>115</v>
      </c>
      <c r="F5" s="39">
        <f>IF(B5="","",VLOOKUP(B5,BDD!$A$1:$E$57,5,FALSE))</f>
        <v>2.0833333333333333E-3</v>
      </c>
    </row>
    <row r="6" spans="1:6" s="28" customFormat="1" ht="15" x14ac:dyDescent="0.25">
      <c r="A6" s="28">
        <v>5</v>
      </c>
      <c r="B6" s="36" t="s">
        <v>44</v>
      </c>
      <c r="C6" s="35" t="str">
        <f>IF(B6="","",VLOOKUP(B6,BDD!$A$1:$E$57,2,FALSE))</f>
        <v>Serge Gainsbourg</v>
      </c>
      <c r="D6" s="37" t="str">
        <f>IF(B6="","",VLOOKUP(B6,BDD!$A$1:$E$57,3,FALSE))</f>
        <v>F#m</v>
      </c>
      <c r="E6" s="38">
        <f>IF(B6="","",VLOOKUP(B6,BDD!$A$1:$E$57,4,FALSE))</f>
        <v>80</v>
      </c>
      <c r="F6" s="39">
        <f>IF(B6="","",VLOOKUP(B6,BDD!$A$1:$E$57,5,FALSE))</f>
        <v>1.736111111111111E-3</v>
      </c>
    </row>
    <row r="7" spans="1:6" s="28" customFormat="1" ht="15" x14ac:dyDescent="0.25">
      <c r="A7" s="28">
        <v>6</v>
      </c>
      <c r="B7" s="36" t="s">
        <v>25</v>
      </c>
      <c r="C7" s="35" t="str">
        <f>IF(B7="","",VLOOKUP(B7,BDD!$A$1:$E$57,2,FALSE))</f>
        <v>Noir Désir</v>
      </c>
      <c r="D7" s="37" t="str">
        <f>IF(B7="","",VLOOKUP(B7,BDD!$A$1:$E$57,3,FALSE))</f>
        <v>Dm</v>
      </c>
      <c r="E7" s="38">
        <f>IF(B7="","",VLOOKUP(B7,BDD!$A$1:$E$57,4,FALSE))</f>
        <v>120</v>
      </c>
      <c r="F7" s="39">
        <f>IF(B7="","",VLOOKUP(B7,BDD!$A$1:$E$57,5,FALSE))</f>
        <v>2.1990740740740742E-3</v>
      </c>
    </row>
    <row r="8" spans="1:6" s="28" customFormat="1" ht="15" x14ac:dyDescent="0.25">
      <c r="A8" s="28">
        <v>7</v>
      </c>
      <c r="B8" s="36" t="s">
        <v>9</v>
      </c>
      <c r="C8" s="35" t="str">
        <f>IF(B8="","",VLOOKUP(B8,BDD!$A$1:$E$57,2,FALSE))</f>
        <v>Serge Gainsbourg</v>
      </c>
      <c r="D8" s="37" t="str">
        <f>IF(B8="","",VLOOKUP(B8,BDD!$A$1:$E$57,3,FALSE))</f>
        <v>Fm</v>
      </c>
      <c r="E8" s="38">
        <f>IF(B8="","",VLOOKUP(B8,BDD!$A$1:$E$57,4,FALSE))</f>
        <v>160</v>
      </c>
      <c r="F8" s="39">
        <f>IF(B8="","",VLOOKUP(B8,BDD!$A$1:$E$57,5,FALSE))</f>
        <v>1.3888888888888889E-3</v>
      </c>
    </row>
    <row r="9" spans="1:6" s="28" customFormat="1" ht="15" x14ac:dyDescent="0.25">
      <c r="A9" s="28">
        <v>8</v>
      </c>
      <c r="B9" s="36" t="s">
        <v>6</v>
      </c>
      <c r="C9" s="35" t="str">
        <f>IF(B9="","",VLOOKUP(B9,BDD!$A$1:$E$57,2,FALSE))</f>
        <v>Matthieu Chedid</v>
      </c>
      <c r="D9" s="37" t="str">
        <f>IF(B9="","",VLOOKUP(B9,BDD!$A$1:$E$57,3,FALSE))</f>
        <v>Am</v>
      </c>
      <c r="E9" s="38">
        <f>IF(B9="","",VLOOKUP(B9,BDD!$A$1:$E$57,4,FALSE))</f>
        <v>115</v>
      </c>
      <c r="F9" s="39">
        <f>IF(B9="","",VLOOKUP(B9,BDD!$A$1:$E$57,5,FALSE))</f>
        <v>2.6041666666666665E-3</v>
      </c>
    </row>
    <row r="10" spans="1:6" s="28" customFormat="1" ht="15" x14ac:dyDescent="0.25">
      <c r="A10" s="28">
        <v>9</v>
      </c>
      <c r="B10" s="36" t="s">
        <v>17</v>
      </c>
      <c r="C10" s="35" t="str">
        <f>IF(B10="","",VLOOKUP(B10,BDD!$A$1:$E$57,2,FALSE))</f>
        <v>Au petit bonheur</v>
      </c>
      <c r="D10" s="37" t="str">
        <f>IF(B10="","",VLOOKUP(B10,BDD!$A$1:$E$57,3,FALSE))</f>
        <v>Bm</v>
      </c>
      <c r="E10" s="38">
        <f>IF(B10="","",VLOOKUP(B10,BDD!$A$1:$E$57,4,FALSE))</f>
        <v>115</v>
      </c>
      <c r="F10" s="39">
        <f>IF(B10="","",VLOOKUP(B10,BDD!$A$1:$E$57,5,FALSE))</f>
        <v>2.3148148148148151E-3</v>
      </c>
    </row>
    <row r="11" spans="1:6" s="28" customFormat="1" ht="16.5" customHeight="1" x14ac:dyDescent="0.25">
      <c r="A11" s="28">
        <v>10</v>
      </c>
      <c r="B11" s="36" t="s">
        <v>14</v>
      </c>
      <c r="C11" s="35" t="str">
        <f>IF(B11="","",VLOOKUP(B11,BDD!$A$1:$E$57,2,FALSE))</f>
        <v>Zoufris Maracas</v>
      </c>
      <c r="D11" s="37" t="str">
        <f>IF(B11="","",VLOOKUP(B11,BDD!$A$1:$E$57,3,FALSE))</f>
        <v>G</v>
      </c>
      <c r="E11" s="38">
        <f>IF(B11="","",VLOOKUP(B11,BDD!$A$1:$E$57,4,FALSE))</f>
        <v>135</v>
      </c>
      <c r="F11" s="39">
        <f>IF(B11="","",VLOOKUP(B11,BDD!$A$1:$E$57,5,FALSE))</f>
        <v>2.7777777777777779E-3</v>
      </c>
    </row>
    <row r="12" spans="1:6" s="28" customFormat="1" ht="15" x14ac:dyDescent="0.25">
      <c r="A12" s="28">
        <v>11</v>
      </c>
      <c r="B12" s="36" t="s">
        <v>34</v>
      </c>
      <c r="C12" s="35" t="str">
        <f>IF(B12="","",VLOOKUP(B12,BDD!$A$1:$E$57,2,FALSE))</f>
        <v>Matthieu Chedid</v>
      </c>
      <c r="D12" s="37" t="str">
        <f>IF(B12="","",VLOOKUP(B12,BDD!$A$1:$E$57,3,FALSE))</f>
        <v>G</v>
      </c>
      <c r="E12" s="38">
        <f>IF(B12="","",VLOOKUP(B12,BDD!$A$1:$E$57,4,FALSE))</f>
        <v>115</v>
      </c>
      <c r="F12" s="39">
        <f>IF(B12="","",VLOOKUP(B12,BDD!$A$1:$E$57,5,FALSE))</f>
        <v>2.4305555555555556E-3</v>
      </c>
    </row>
    <row r="13" spans="1:6" s="28" customFormat="1" ht="15" x14ac:dyDescent="0.25">
      <c r="A13" s="28">
        <v>12</v>
      </c>
      <c r="B13" s="36" t="s">
        <v>109</v>
      </c>
      <c r="C13" s="35" t="str">
        <f>IF(B13="","",VLOOKUP(B13,BDD!$A$1:$E$57,2,FALSE))</f>
        <v>Dalida</v>
      </c>
      <c r="D13" s="37" t="str">
        <f>IF(B13="","",VLOOKUP(B13,BDD!$A$1:$E$57,3,FALSE))</f>
        <v>Am</v>
      </c>
      <c r="E13" s="38">
        <f>IF(B13="","",VLOOKUP(B13,BDD!$A$1:$E$57,4,FALSE))</f>
        <v>140</v>
      </c>
      <c r="F13" s="39">
        <f>IF(B13="","",VLOOKUP(B13,BDD!$A$1:$E$57,5,FALSE))</f>
        <v>3.0092592592592588E-3</v>
      </c>
    </row>
    <row r="14" spans="1:6" s="28" customFormat="1" ht="15" x14ac:dyDescent="0.25">
      <c r="A14" s="28">
        <v>13</v>
      </c>
      <c r="B14" s="36" t="s">
        <v>33</v>
      </c>
      <c r="C14" s="35" t="str">
        <f>IF(B14="","",VLOOKUP(B14,BDD!$A$1:$E$57,2,FALSE))</f>
        <v>Patricia Kaas</v>
      </c>
      <c r="D14" s="37" t="str">
        <f>IF(B14="","",VLOOKUP(B14,BDD!$A$1:$E$57,3,FALSE))</f>
        <v>Dm</v>
      </c>
      <c r="E14" s="38">
        <f>IF(B14="","",VLOOKUP(B14,BDD!$A$1:$E$57,4,FALSE))</f>
        <v>140</v>
      </c>
      <c r="F14" s="39">
        <f>IF(B14="","",VLOOKUP(B14,BDD!$A$1:$E$57,5,FALSE))</f>
        <v>2.7777777777777779E-3</v>
      </c>
    </row>
    <row r="15" spans="1:6" s="28" customFormat="1" ht="15" x14ac:dyDescent="0.25">
      <c r="A15" s="28">
        <v>14</v>
      </c>
      <c r="B15" s="36" t="s">
        <v>106</v>
      </c>
      <c r="C15" s="35" t="str">
        <f>IF(B15="","",VLOOKUP(B15,BDD!$A$1:$E$57,2,FALSE))</f>
        <v>Joe Dassin</v>
      </c>
      <c r="D15" s="37" t="str">
        <f>IF(B15="","",VLOOKUP(B15,BDD!$A$1:$E$57,3,FALSE))</f>
        <v>Dm</v>
      </c>
      <c r="E15" s="38">
        <f>IF(B15="","",VLOOKUP(B15,BDD!$A$1:$E$57,4,FALSE))</f>
        <v>130</v>
      </c>
      <c r="F15" s="39">
        <f>IF(B15="","",VLOOKUP(B15,BDD!$A$1:$E$57,5,FALSE))</f>
        <v>2.3148148148148151E-3</v>
      </c>
    </row>
    <row r="16" spans="1:6" s="28" customFormat="1" ht="15" x14ac:dyDescent="0.25">
      <c r="A16" s="28">
        <v>15</v>
      </c>
      <c r="B16" s="36" t="s">
        <v>27</v>
      </c>
      <c r="C16" s="35" t="str">
        <f>IF(B16="","",VLOOKUP(B16,BDD!$A$1:$E$57,2,FALSE))</f>
        <v>Les Rita Mitsouko</v>
      </c>
      <c r="D16" s="37" t="str">
        <f>IF(B16="","",VLOOKUP(B16,BDD!$A$1:$E$57,3,FALSE))</f>
        <v>A</v>
      </c>
      <c r="E16" s="38">
        <f>IF(B16="","",VLOOKUP(B16,BDD!$A$1:$E$57,4,FALSE))</f>
        <v>130</v>
      </c>
      <c r="F16" s="39">
        <f>IF(B16="","",VLOOKUP(B16,BDD!$A$1:$E$57,5,FALSE))</f>
        <v>2.1990740740740742E-3</v>
      </c>
    </row>
    <row r="17" spans="1:24" ht="16.149999999999999" customHeight="1" x14ac:dyDescent="0.25">
      <c r="A17" s="28">
        <v>16</v>
      </c>
      <c r="B17" s="36" t="s">
        <v>35</v>
      </c>
      <c r="C17" s="35" t="str">
        <f>IF(B17="","",VLOOKUP(B17,BDD!$A$1:$E$57,2,FALSE))</f>
        <v>Lucienne Delyle</v>
      </c>
      <c r="D17" s="37" t="str">
        <f>IF(B17="","",VLOOKUP(B17,BDD!$A$1:$E$57,3,FALSE))</f>
        <v>Em</v>
      </c>
      <c r="E17" s="38">
        <f>IF(B17="","",VLOOKUP(B17,BDD!$A$1:$E$57,4,FALSE))</f>
        <v>130</v>
      </c>
      <c r="F17" s="39">
        <f>IF(B17="","",VLOOKUP(B17,BDD!$A$1:$E$57,5,FALSE))</f>
        <v>3.0092592592592588E-3</v>
      </c>
    </row>
    <row r="18" spans="1:24" ht="16.149999999999999" customHeight="1" x14ac:dyDescent="0.25">
      <c r="A18" s="28">
        <v>17</v>
      </c>
      <c r="B18" s="49" t="s">
        <v>18</v>
      </c>
      <c r="C18" s="50" t="str">
        <f>IF(B18="","",VLOOKUP(B18,BDD!$A$1:$E$57,2,FALSE))</f>
        <v>Les Nuls</v>
      </c>
      <c r="D18" s="51" t="str">
        <f>IF(B18="","",VLOOKUP(B18,BDD!$A$1:$E$57,3,FALSE))</f>
        <v>Em</v>
      </c>
      <c r="E18" s="52">
        <f>IF(B18="","",VLOOKUP(B18,BDD!$A$1:$E$57,4,FALSE))</f>
        <v>145</v>
      </c>
      <c r="F18" s="53">
        <f>IF(B18="","",VLOOKUP(B18,BDD!$A$1:$E$57,5,FALSE))</f>
        <v>3.0092592592592588E-3</v>
      </c>
    </row>
    <row r="19" spans="1:24" ht="16.149999999999999" customHeight="1" x14ac:dyDescent="0.25">
      <c r="A19" s="28">
        <v>18</v>
      </c>
      <c r="B19" s="36" t="s">
        <v>119</v>
      </c>
      <c r="C19" s="35" t="str">
        <f>IF(B19="","",VLOOKUP(B19,BDD!$A$1:$E$57,2,FALSE))</f>
        <v>Ridan</v>
      </c>
      <c r="D19" s="37" t="str">
        <f>IF(B19="","",VLOOKUP(B19,BDD!$A$1:$E$57,3,FALSE))</f>
        <v>Em</v>
      </c>
      <c r="E19" s="38">
        <f>IF(B19="","",VLOOKUP(B19,BDD!$A$1:$E$57,4,FALSE))</f>
        <v>65</v>
      </c>
      <c r="F19" s="39">
        <f>IF(B19="","",VLOOKUP(B19,BDD!$A$1:$E$57,5,FALSE))</f>
        <v>2.7777777777777779E-3</v>
      </c>
    </row>
    <row r="20" spans="1:24" ht="16.149999999999999" customHeight="1" x14ac:dyDescent="0.25">
      <c r="A20" s="28">
        <v>19</v>
      </c>
      <c r="B20" s="49" t="s">
        <v>15</v>
      </c>
      <c r="C20" s="50" t="str">
        <f>IF(B20="","",VLOOKUP(B20,BDD!$A$1:$E$57,2,FALSE))</f>
        <v>Bashung</v>
      </c>
      <c r="D20" s="51" t="str">
        <f>IF(B20="","",VLOOKUP(B20,BDD!$A$1:$E$57,3,FALSE))</f>
        <v>E</v>
      </c>
      <c r="E20" s="52">
        <f>IF(B20="","",VLOOKUP(B20,BDD!$A$1:$E$57,4,FALSE))</f>
        <v>165</v>
      </c>
      <c r="F20" s="53">
        <f>IF(B20="","",VLOOKUP(B20,BDD!$A$1:$E$57,5,FALSE))</f>
        <v>2.4305555555555556E-3</v>
      </c>
    </row>
    <row r="21" spans="1:24" ht="16.149999999999999" customHeight="1" x14ac:dyDescent="0.25">
      <c r="A21" s="28">
        <v>20</v>
      </c>
      <c r="B21" s="49" t="s">
        <v>2</v>
      </c>
      <c r="C21" s="50" t="str">
        <f>IF(B21="","",VLOOKUP(B21,BDD!$A$1:$E$57,2,FALSE))</f>
        <v>Claude François</v>
      </c>
      <c r="D21" s="51" t="str">
        <f>IF(B21="","",VLOOKUP(B21,BDD!$A$1:$E$57,3,FALSE))</f>
        <v>Am</v>
      </c>
      <c r="E21" s="52">
        <f>IF(B21="","",VLOOKUP(B21,BDD!$A$1:$E$57,4,FALSE))</f>
        <v>120</v>
      </c>
      <c r="F21" s="53">
        <f>IF(B21="","",VLOOKUP(B21,BDD!$A$1:$E$57,5,FALSE))</f>
        <v>3.2986111111111111E-3</v>
      </c>
    </row>
    <row r="22" spans="1:24" ht="16.149999999999999" customHeight="1" x14ac:dyDescent="0.25">
      <c r="A22" s="28">
        <v>21</v>
      </c>
      <c r="B22" s="49" t="s">
        <v>3</v>
      </c>
      <c r="C22" s="50" t="str">
        <f>IF(B22="","",VLOOKUP(B22,BDD!$A$1:$E$57,2,FALSE))</f>
        <v>Stromae</v>
      </c>
      <c r="D22" s="51" t="str">
        <f>IF(B22="","",VLOOKUP(B22,BDD!$A$1:$E$57,3,FALSE))</f>
        <v>Dm</v>
      </c>
      <c r="E22" s="52">
        <f>IF(B22="","",VLOOKUP(B22,BDD!$A$1:$E$57,4,FALSE))</f>
        <v>130</v>
      </c>
      <c r="F22" s="53">
        <f>IF(B22="","",VLOOKUP(B22,BDD!$A$1:$E$57,5,FALSE))</f>
        <v>2.4305555555555556E-3</v>
      </c>
    </row>
    <row r="23" spans="1:24" ht="16.149999999999999" customHeight="1" x14ac:dyDescent="0.25">
      <c r="A23" s="28">
        <v>22</v>
      </c>
      <c r="B23" s="49" t="s">
        <v>112</v>
      </c>
      <c r="C23" s="50" t="str">
        <f>IF(B23="","",VLOOKUP(B23,BDD!$A$1:$E$57,2,FALSE))</f>
        <v>Jean Boyer</v>
      </c>
      <c r="D23" s="51" t="str">
        <f>IF(B23="","",VLOOKUP(B23,BDD!$A$1:$E$57,3,FALSE))</f>
        <v>Bm</v>
      </c>
      <c r="E23" s="52">
        <f>IF(B23="","",VLOOKUP(B23,BDD!$A$1:$E$57,4,FALSE))</f>
        <v>130</v>
      </c>
      <c r="F23" s="53">
        <f>IF(B23="","",VLOOKUP(B23,BDD!$A$1:$E$57,5,FALSE))</f>
        <v>2.3148148148148151E-3</v>
      </c>
    </row>
    <row r="24" spans="1:24" ht="16.149999999999999" customHeight="1" x14ac:dyDescent="0.25">
      <c r="A24" s="28">
        <v>23</v>
      </c>
      <c r="B24" s="49" t="s">
        <v>28</v>
      </c>
      <c r="C24" s="50" t="str">
        <f>IF(B24="","",VLOOKUP(B24,BDD!$A$1:$E$57,2,FALSE))</f>
        <v>Régine</v>
      </c>
      <c r="D24" s="51" t="str">
        <f>IF(B24="","",VLOOKUP(B24,BDD!$A$1:$E$57,3,FALSE))</f>
        <v>Am</v>
      </c>
      <c r="E24" s="52">
        <f>IF(B24="","",VLOOKUP(B24,BDD!$A$1:$E$57,4,FALSE))</f>
        <v>70</v>
      </c>
      <c r="F24" s="53">
        <f>IF(B24="","",VLOOKUP(B24,BDD!$A$1:$E$57,5,FALSE))</f>
        <v>1.736111111111111E-3</v>
      </c>
    </row>
    <row r="25" spans="1:24" ht="16.149999999999999" customHeight="1" x14ac:dyDescent="0.25">
      <c r="A25" s="28">
        <v>24</v>
      </c>
      <c r="B25" s="49" t="s">
        <v>8</v>
      </c>
      <c r="C25" s="50" t="str">
        <f>IF(B25="","",VLOOKUP(B25,BDD!$A$1:$E$57,2,FALSE))</f>
        <v>Helmutz Fritz</v>
      </c>
      <c r="D25" s="51" t="str">
        <f>IF(B25="","",VLOOKUP(B25,BDD!$A$1:$E$57,3,FALSE))</f>
        <v>Em</v>
      </c>
      <c r="E25" s="52">
        <f>IF(B25="","",VLOOKUP(B25,BDD!$A$1:$E$57,4,FALSE))</f>
        <v>125</v>
      </c>
      <c r="F25" s="53">
        <f>IF(B25="","",VLOOKUP(B25,BDD!$A$1:$E$57,5,FALSE))</f>
        <v>2.5462962962962961E-3</v>
      </c>
    </row>
    <row r="26" spans="1:24" ht="16.149999999999999" customHeight="1" x14ac:dyDescent="0.25">
      <c r="A26" s="28">
        <v>25</v>
      </c>
      <c r="B26" s="49" t="s">
        <v>19</v>
      </c>
      <c r="C26" s="50" t="str">
        <f>IF(B26="","",VLOOKUP(B26,BDD!$A$1:$E$57,2,FALSE))</f>
        <v>Hubert-Félix Thiéfaine</v>
      </c>
      <c r="D26" s="51" t="str">
        <f>IF(B26="","",VLOOKUP(B26,BDD!$A$1:$E$57,3,FALSE))</f>
        <v>Em</v>
      </c>
      <c r="E26" s="52">
        <f>IF(B26="","",VLOOKUP(B26,BDD!$A$1:$E$57,4,FALSE))</f>
        <v>115</v>
      </c>
      <c r="F26" s="53">
        <f>IF(B26="","",VLOOKUP(B26,BDD!$A$1:$E$57,5,FALSE))</f>
        <v>2.7777777777777779E-3</v>
      </c>
    </row>
    <row r="27" spans="1:24" ht="16.149999999999999" customHeight="1" x14ac:dyDescent="0.25">
      <c r="A27" s="28">
        <v>26</v>
      </c>
      <c r="B27" s="49" t="s">
        <v>114</v>
      </c>
      <c r="C27" s="50" t="str">
        <f>IF(B27="","",VLOOKUP(B27,BDD!$A$1:$E$57,2,FALSE))</f>
        <v>Coluche</v>
      </c>
      <c r="D27" s="51" t="str">
        <f>IF(B27="","",VLOOKUP(B27,BDD!$A$1:$E$57,3,FALSE))</f>
        <v>D</v>
      </c>
      <c r="E27" s="52">
        <f>IF(B27="","",VLOOKUP(B27,BDD!$A$1:$E$57,4,FALSE))</f>
        <v>130</v>
      </c>
      <c r="F27" s="53">
        <f>IF(B27="","",VLOOKUP(B27,BDD!$A$1:$E$57,5,FALSE))</f>
        <v>2.3148148148148151E-3</v>
      </c>
    </row>
    <row r="28" spans="1:24" ht="16.149999999999999" customHeight="1" x14ac:dyDescent="0.25">
      <c r="A28" s="28">
        <v>27</v>
      </c>
      <c r="B28" s="36"/>
      <c r="C28" s="35" t="str">
        <f>IF(B28="","",VLOOKUP(B28,BDD!$A$1:$E$57,2,FALSE))</f>
        <v/>
      </c>
      <c r="D28" s="37" t="str">
        <f>IF(B28="","",VLOOKUP(B28,BDD!$A$1:$E$57,3,FALSE))</f>
        <v/>
      </c>
      <c r="E28" s="38" t="str">
        <f>IF(B28="","",VLOOKUP(B28,BDD!$A$1:$E$57,4,FALSE))</f>
        <v/>
      </c>
      <c r="F28" s="39" t="str">
        <f>IF(B28="","",VLOOKUP(B28,BDD!$A$1:$E$57,5,FALSE))</f>
        <v/>
      </c>
    </row>
    <row r="29" spans="1:24" ht="3" customHeight="1" x14ac:dyDescent="0.25"/>
    <row r="30" spans="1:24" ht="9" customHeight="1" x14ac:dyDescent="0.25">
      <c r="A30" s="24"/>
      <c r="B30" s="14"/>
      <c r="C30" s="15"/>
      <c r="D30" s="60" t="s">
        <v>102</v>
      </c>
      <c r="E30" s="60"/>
      <c r="F30" s="25">
        <f>AVERAGE(Tableau2[Temps])</f>
        <v>2.412749287749288E-3</v>
      </c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</row>
    <row r="31" spans="1:24" ht="9" customHeight="1" x14ac:dyDescent="0.25">
      <c r="A31" s="24"/>
      <c r="B31" s="14"/>
      <c r="C31" s="15"/>
      <c r="D31" s="60" t="s">
        <v>103</v>
      </c>
      <c r="E31" s="60"/>
      <c r="F31" s="27">
        <f>SUBTOTAL(109,Tableau2[Temps])</f>
        <v>6.2731481481481485E-2</v>
      </c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</row>
  </sheetData>
  <mergeCells count="2">
    <mergeCell ref="D30:E30"/>
    <mergeCell ref="D31:E31"/>
  </mergeCells>
  <conditionalFormatting sqref="B1:B1048576">
    <cfRule type="duplicateValues" dxfId="18" priority="1"/>
  </conditionalFormatting>
  <pageMargins left="0.25" right="0.25" top="0.75" bottom="0.75" header="0.3" footer="0.3"/>
  <pageSetup paperSize="9" orientation="portrait" horizontalDpi="4294967293" verticalDpi="429496729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BDD!$A$2:$A$57</xm:f>
          </x14:formula1>
          <xm:sqref>B2:B28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fitToPage="1"/>
  </sheetPr>
  <dimension ref="A1:E59"/>
  <sheetViews>
    <sheetView tabSelected="1" topLeftCell="A42" workbookViewId="0">
      <selection activeCell="J15" sqref="J15"/>
    </sheetView>
  </sheetViews>
  <sheetFormatPr baseColWidth="10" defaultColWidth="11.5703125" defaultRowHeight="15" x14ac:dyDescent="0.25"/>
  <cols>
    <col min="1" max="1" width="45.7109375" style="19" bestFit="1" customWidth="1"/>
    <col min="2" max="2" width="15.28515625" style="19" bestFit="1" customWidth="1"/>
    <col min="3" max="3" width="12.42578125" style="19" customWidth="1"/>
    <col min="4" max="4" width="10.85546875" style="19" customWidth="1"/>
    <col min="5" max="5" width="10.7109375" style="19" customWidth="1"/>
    <col min="6" max="16384" width="11.5703125" style="19"/>
  </cols>
  <sheetData>
    <row r="1" spans="1:5" ht="19.5" x14ac:dyDescent="0.35">
      <c r="A1" s="16" t="s">
        <v>96</v>
      </c>
      <c r="B1" s="17" t="s">
        <v>97</v>
      </c>
      <c r="C1" s="18" t="s">
        <v>98</v>
      </c>
      <c r="D1" s="18" t="s">
        <v>100</v>
      </c>
      <c r="E1" s="18" t="s">
        <v>101</v>
      </c>
    </row>
    <row r="2" spans="1:5" ht="21" x14ac:dyDescent="0.25">
      <c r="A2" s="1" t="s">
        <v>0</v>
      </c>
      <c r="B2" s="2" t="s">
        <v>45</v>
      </c>
      <c r="C2" s="3" t="s">
        <v>99</v>
      </c>
      <c r="D2" s="4">
        <v>95</v>
      </c>
      <c r="E2" s="5">
        <v>3.0092592592592588E-3</v>
      </c>
    </row>
    <row r="3" spans="1:5" ht="21" x14ac:dyDescent="0.25">
      <c r="A3" s="1" t="s">
        <v>1</v>
      </c>
      <c r="B3" s="2" t="s">
        <v>46</v>
      </c>
      <c r="C3" s="3" t="s">
        <v>82</v>
      </c>
      <c r="D3" s="4">
        <v>85</v>
      </c>
      <c r="E3" s="5">
        <v>2.3148148148148151E-3</v>
      </c>
    </row>
    <row r="4" spans="1:5" ht="21" x14ac:dyDescent="0.25">
      <c r="A4" s="1" t="s">
        <v>2</v>
      </c>
      <c r="B4" s="2" t="s">
        <v>47</v>
      </c>
      <c r="C4" s="3" t="s">
        <v>82</v>
      </c>
      <c r="D4" s="6">
        <v>120</v>
      </c>
      <c r="E4" s="7">
        <v>3.2986111111111111E-3</v>
      </c>
    </row>
    <row r="5" spans="1:5" ht="21" x14ac:dyDescent="0.25">
      <c r="A5" s="1" t="s">
        <v>3</v>
      </c>
      <c r="B5" s="2" t="s">
        <v>48</v>
      </c>
      <c r="C5" s="3" t="s">
        <v>93</v>
      </c>
      <c r="D5" s="4">
        <v>130</v>
      </c>
      <c r="E5" s="5">
        <v>2.4305555555555556E-3</v>
      </c>
    </row>
    <row r="6" spans="1:5" ht="21" x14ac:dyDescent="0.25">
      <c r="A6" s="29" t="s">
        <v>107</v>
      </c>
      <c r="B6" s="30" t="s">
        <v>108</v>
      </c>
      <c r="C6" s="31" t="s">
        <v>92</v>
      </c>
      <c r="D6" s="32">
        <v>90</v>
      </c>
      <c r="E6" s="33">
        <v>2.7777777777777779E-3</v>
      </c>
    </row>
    <row r="7" spans="1:5" ht="21" x14ac:dyDescent="0.25">
      <c r="A7" s="1" t="s">
        <v>4</v>
      </c>
      <c r="B7" s="2" t="s">
        <v>49</v>
      </c>
      <c r="C7" s="3" t="s">
        <v>93</v>
      </c>
      <c r="D7" s="4">
        <v>115</v>
      </c>
      <c r="E7" s="5">
        <v>2.5462962962962961E-3</v>
      </c>
    </row>
    <row r="8" spans="1:5" ht="21" x14ac:dyDescent="0.25">
      <c r="A8" s="1" t="s">
        <v>5</v>
      </c>
      <c r="B8" s="2" t="s">
        <v>50</v>
      </c>
      <c r="C8" s="3" t="s">
        <v>89</v>
      </c>
      <c r="D8" s="4">
        <v>90</v>
      </c>
      <c r="E8" s="5">
        <v>2.0833333333333333E-3</v>
      </c>
    </row>
    <row r="9" spans="1:5" ht="21" x14ac:dyDescent="0.25">
      <c r="A9" s="1" t="s">
        <v>6</v>
      </c>
      <c r="B9" s="2" t="s">
        <v>51</v>
      </c>
      <c r="C9" s="3" t="s">
        <v>82</v>
      </c>
      <c r="D9" s="4">
        <v>115</v>
      </c>
      <c r="E9" s="5">
        <v>2.6041666666666665E-3</v>
      </c>
    </row>
    <row r="10" spans="1:5" ht="21" x14ac:dyDescent="0.25">
      <c r="A10" s="1" t="s">
        <v>7</v>
      </c>
      <c r="B10" s="2" t="s">
        <v>52</v>
      </c>
      <c r="C10" s="3" t="s">
        <v>83</v>
      </c>
      <c r="D10" s="4">
        <v>95</v>
      </c>
      <c r="E10" s="5">
        <v>2.0833333333333333E-3</v>
      </c>
    </row>
    <row r="11" spans="1:5" ht="21" x14ac:dyDescent="0.25">
      <c r="A11" s="1" t="s">
        <v>8</v>
      </c>
      <c r="B11" s="2" t="s">
        <v>53</v>
      </c>
      <c r="C11" s="3" t="s">
        <v>84</v>
      </c>
      <c r="D11" s="4">
        <v>125</v>
      </c>
      <c r="E11" s="5">
        <v>2.5462962962962961E-3</v>
      </c>
    </row>
    <row r="12" spans="1:5" ht="21" x14ac:dyDescent="0.25">
      <c r="A12" s="1" t="s">
        <v>9</v>
      </c>
      <c r="B12" s="2" t="s">
        <v>54</v>
      </c>
      <c r="C12" s="3" t="s">
        <v>85</v>
      </c>
      <c r="D12" s="4">
        <v>160</v>
      </c>
      <c r="E12" s="5">
        <v>1.3888888888888889E-3</v>
      </c>
    </row>
    <row r="13" spans="1:5" ht="21" x14ac:dyDescent="0.25">
      <c r="A13" s="1" t="s">
        <v>10</v>
      </c>
      <c r="B13" s="2" t="s">
        <v>55</v>
      </c>
      <c r="C13" s="3" t="s">
        <v>84</v>
      </c>
      <c r="D13" s="4">
        <v>80</v>
      </c>
      <c r="E13" s="5">
        <v>2.4305555555555556E-3</v>
      </c>
    </row>
    <row r="14" spans="1:5" ht="21" x14ac:dyDescent="0.25">
      <c r="A14" s="1" t="s">
        <v>11</v>
      </c>
      <c r="B14" s="2" t="s">
        <v>56</v>
      </c>
      <c r="C14" s="3" t="s">
        <v>86</v>
      </c>
      <c r="D14" s="4">
        <v>65</v>
      </c>
      <c r="E14" s="5">
        <v>3.472222222222222E-3</v>
      </c>
    </row>
    <row r="15" spans="1:5" ht="21" x14ac:dyDescent="0.25">
      <c r="A15" s="1" t="s">
        <v>12</v>
      </c>
      <c r="B15" s="2" t="s">
        <v>57</v>
      </c>
      <c r="C15" s="3" t="s">
        <v>87</v>
      </c>
      <c r="D15" s="4">
        <v>85</v>
      </c>
      <c r="E15" s="5">
        <v>2.0833333333333333E-3</v>
      </c>
    </row>
    <row r="16" spans="1:5" ht="21" x14ac:dyDescent="0.25">
      <c r="A16" s="1" t="s">
        <v>13</v>
      </c>
      <c r="B16" s="2" t="s">
        <v>58</v>
      </c>
      <c r="C16" s="3" t="s">
        <v>88</v>
      </c>
      <c r="D16" s="4">
        <v>95</v>
      </c>
      <c r="E16" s="5">
        <v>3.3564814814814811E-3</v>
      </c>
    </row>
    <row r="17" spans="1:5" ht="21" x14ac:dyDescent="0.25">
      <c r="A17" s="1" t="s">
        <v>14</v>
      </c>
      <c r="B17" s="2" t="s">
        <v>59</v>
      </c>
      <c r="C17" s="3" t="s">
        <v>89</v>
      </c>
      <c r="D17" s="4">
        <v>135</v>
      </c>
      <c r="E17" s="5">
        <v>2.7777777777777779E-3</v>
      </c>
    </row>
    <row r="18" spans="1:5" ht="21" x14ac:dyDescent="0.25">
      <c r="A18" s="1" t="s">
        <v>15</v>
      </c>
      <c r="B18" s="2" t="s">
        <v>60</v>
      </c>
      <c r="C18" s="3" t="s">
        <v>90</v>
      </c>
      <c r="D18" s="4">
        <v>165</v>
      </c>
      <c r="E18" s="5">
        <v>2.4305555555555556E-3</v>
      </c>
    </row>
    <row r="19" spans="1:5" ht="21" x14ac:dyDescent="0.25">
      <c r="A19" s="1" t="s">
        <v>16</v>
      </c>
      <c r="B19" s="8" t="s">
        <v>61</v>
      </c>
      <c r="C19" s="3" t="s">
        <v>91</v>
      </c>
      <c r="D19" s="4">
        <v>95</v>
      </c>
      <c r="E19" s="5">
        <v>2.5462962962962961E-3</v>
      </c>
    </row>
    <row r="20" spans="1:5" ht="21" x14ac:dyDescent="0.25">
      <c r="A20" s="1" t="s">
        <v>17</v>
      </c>
      <c r="B20" s="2" t="s">
        <v>62</v>
      </c>
      <c r="C20" s="3" t="s">
        <v>88</v>
      </c>
      <c r="D20" s="4">
        <v>115</v>
      </c>
      <c r="E20" s="5">
        <v>2.3148148148148151E-3</v>
      </c>
    </row>
    <row r="21" spans="1:5" ht="21" x14ac:dyDescent="0.25">
      <c r="A21" s="40" t="s">
        <v>118</v>
      </c>
      <c r="B21" s="41" t="s">
        <v>80</v>
      </c>
      <c r="C21" s="42" t="s">
        <v>82</v>
      </c>
      <c r="D21" s="43">
        <v>110</v>
      </c>
      <c r="E21" s="44">
        <v>2.3148148148148151E-3</v>
      </c>
    </row>
    <row r="22" spans="1:5" ht="21" x14ac:dyDescent="0.25">
      <c r="A22" s="1" t="s">
        <v>18</v>
      </c>
      <c r="B22" s="2" t="s">
        <v>63</v>
      </c>
      <c r="C22" s="3" t="s">
        <v>84</v>
      </c>
      <c r="D22" s="4">
        <v>145</v>
      </c>
      <c r="E22" s="5">
        <v>3.0092592592592588E-3</v>
      </c>
    </row>
    <row r="23" spans="1:5" ht="21" x14ac:dyDescent="0.25">
      <c r="A23" s="1" t="s">
        <v>19</v>
      </c>
      <c r="B23" s="2" t="s">
        <v>64</v>
      </c>
      <c r="C23" s="3" t="s">
        <v>84</v>
      </c>
      <c r="D23" s="4">
        <v>115</v>
      </c>
      <c r="E23" s="5">
        <v>2.7777777777777779E-3</v>
      </c>
    </row>
    <row r="24" spans="1:5" ht="21" x14ac:dyDescent="0.25">
      <c r="A24" s="1" t="s">
        <v>20</v>
      </c>
      <c r="B24" s="2" t="s">
        <v>65</v>
      </c>
      <c r="C24" s="3" t="s">
        <v>88</v>
      </c>
      <c r="D24" s="4">
        <v>100</v>
      </c>
      <c r="E24" s="5">
        <v>2.3148148148148151E-3</v>
      </c>
    </row>
    <row r="25" spans="1:5" ht="21" x14ac:dyDescent="0.25">
      <c r="A25" s="1" t="s">
        <v>21</v>
      </c>
      <c r="B25" s="2" t="s">
        <v>66</v>
      </c>
      <c r="C25" s="3" t="s">
        <v>92</v>
      </c>
      <c r="D25" s="4">
        <v>145</v>
      </c>
      <c r="E25" s="5">
        <v>1.736111111111111E-3</v>
      </c>
    </row>
    <row r="26" spans="1:5" ht="21" x14ac:dyDescent="0.25">
      <c r="A26" s="29" t="s">
        <v>104</v>
      </c>
      <c r="B26" s="30" t="s">
        <v>105</v>
      </c>
      <c r="C26" s="31" t="s">
        <v>82</v>
      </c>
      <c r="D26" s="32">
        <v>125</v>
      </c>
      <c r="E26" s="33">
        <v>1.8518518518518517E-3</v>
      </c>
    </row>
    <row r="27" spans="1:5" ht="21" x14ac:dyDescent="0.25">
      <c r="A27" s="1" t="s">
        <v>22</v>
      </c>
      <c r="B27" s="2" t="s">
        <v>67</v>
      </c>
      <c r="C27" s="3" t="s">
        <v>82</v>
      </c>
      <c r="D27" s="4">
        <v>155</v>
      </c>
      <c r="E27" s="5">
        <v>1.8518518518518517E-3</v>
      </c>
    </row>
    <row r="28" spans="1:5" ht="21" x14ac:dyDescent="0.25">
      <c r="A28" s="1" t="s">
        <v>23</v>
      </c>
      <c r="B28" s="2" t="s">
        <v>68</v>
      </c>
      <c r="C28" s="3" t="s">
        <v>82</v>
      </c>
      <c r="D28" s="4">
        <v>115</v>
      </c>
      <c r="E28" s="5">
        <v>2.4305555555555556E-3</v>
      </c>
    </row>
    <row r="29" spans="1:5" ht="21" x14ac:dyDescent="0.25">
      <c r="A29" s="29" t="s">
        <v>109</v>
      </c>
      <c r="B29" s="30" t="s">
        <v>110</v>
      </c>
      <c r="C29" s="31" t="s">
        <v>82</v>
      </c>
      <c r="D29" s="32">
        <v>140</v>
      </c>
      <c r="E29" s="5">
        <v>3.0092592592592588E-3</v>
      </c>
    </row>
    <row r="30" spans="1:5" ht="21" x14ac:dyDescent="0.25">
      <c r="A30" s="1" t="s">
        <v>24</v>
      </c>
      <c r="B30" s="2" t="s">
        <v>69</v>
      </c>
      <c r="C30" s="3" t="s">
        <v>83</v>
      </c>
      <c r="D30" s="4">
        <v>95</v>
      </c>
      <c r="E30" s="5">
        <v>1.9675925925925928E-3</v>
      </c>
    </row>
    <row r="31" spans="1:5" ht="21" x14ac:dyDescent="0.25">
      <c r="A31" s="1" t="s">
        <v>25</v>
      </c>
      <c r="B31" s="2" t="s">
        <v>70</v>
      </c>
      <c r="C31" s="3" t="s">
        <v>93</v>
      </c>
      <c r="D31" s="4">
        <v>120</v>
      </c>
      <c r="E31" s="5">
        <v>2.1990740740740742E-3</v>
      </c>
    </row>
    <row r="32" spans="1:5" ht="21" x14ac:dyDescent="0.25">
      <c r="A32" s="1" t="s">
        <v>26</v>
      </c>
      <c r="B32" s="2" t="s">
        <v>71</v>
      </c>
      <c r="C32" s="3" t="s">
        <v>92</v>
      </c>
      <c r="D32" s="6">
        <v>95</v>
      </c>
      <c r="E32" s="7">
        <v>2.4305555555555556E-3</v>
      </c>
    </row>
    <row r="33" spans="1:5" ht="21" x14ac:dyDescent="0.25">
      <c r="A33" s="55" t="s">
        <v>123</v>
      </c>
      <c r="B33" s="56" t="s">
        <v>124</v>
      </c>
      <c r="C33" s="57" t="s">
        <v>84</v>
      </c>
      <c r="D33" s="58">
        <v>130</v>
      </c>
      <c r="E33" s="7">
        <v>2.5462962962962961E-3</v>
      </c>
    </row>
    <row r="34" spans="1:5" ht="21" x14ac:dyDescent="0.25">
      <c r="A34" s="1" t="s">
        <v>27</v>
      </c>
      <c r="B34" s="2" t="s">
        <v>72</v>
      </c>
      <c r="C34" s="3" t="s">
        <v>94</v>
      </c>
      <c r="D34" s="4">
        <v>130</v>
      </c>
      <c r="E34" s="5">
        <v>2.1990740740740742E-3</v>
      </c>
    </row>
    <row r="35" spans="1:5" ht="21" x14ac:dyDescent="0.25">
      <c r="A35" s="1" t="s">
        <v>28</v>
      </c>
      <c r="B35" s="2" t="s">
        <v>73</v>
      </c>
      <c r="C35" s="3" t="s">
        <v>82</v>
      </c>
      <c r="D35" s="4">
        <v>70</v>
      </c>
      <c r="E35" s="5">
        <v>1.736111111111111E-3</v>
      </c>
    </row>
    <row r="36" spans="1:5" ht="21" x14ac:dyDescent="0.25">
      <c r="A36" s="1" t="s">
        <v>29</v>
      </c>
      <c r="B36" s="2" t="s">
        <v>74</v>
      </c>
      <c r="C36" s="3" t="s">
        <v>90</v>
      </c>
      <c r="D36" s="4">
        <v>70</v>
      </c>
      <c r="E36" s="5">
        <v>3.1249999999999997E-3</v>
      </c>
    </row>
    <row r="37" spans="1:5" ht="21" x14ac:dyDescent="0.25">
      <c r="A37" s="1" t="s">
        <v>119</v>
      </c>
      <c r="B37" s="2" t="s">
        <v>120</v>
      </c>
      <c r="C37" s="54" t="s">
        <v>84</v>
      </c>
      <c r="D37" s="4">
        <v>65</v>
      </c>
      <c r="E37" s="5">
        <v>2.7777777777777779E-3</v>
      </c>
    </row>
    <row r="38" spans="1:5" ht="21" x14ac:dyDescent="0.25">
      <c r="A38" s="55" t="s">
        <v>121</v>
      </c>
      <c r="B38" s="56" t="s">
        <v>122</v>
      </c>
      <c r="C38" s="57" t="s">
        <v>83</v>
      </c>
      <c r="D38" s="58">
        <v>130</v>
      </c>
      <c r="E38" s="59">
        <v>2.5462962962962961E-3</v>
      </c>
    </row>
    <row r="39" spans="1:5" ht="21" x14ac:dyDescent="0.25">
      <c r="A39" s="1" t="s">
        <v>30</v>
      </c>
      <c r="B39" s="2" t="s">
        <v>70</v>
      </c>
      <c r="C39" s="3" t="s">
        <v>82</v>
      </c>
      <c r="D39" s="4">
        <v>110</v>
      </c>
      <c r="E39" s="5">
        <v>2.4305555555555556E-3</v>
      </c>
    </row>
    <row r="40" spans="1:5" ht="21" x14ac:dyDescent="0.25">
      <c r="A40" s="1" t="s">
        <v>31</v>
      </c>
      <c r="B40" s="2" t="s">
        <v>60</v>
      </c>
      <c r="C40" s="3" t="s">
        <v>88</v>
      </c>
      <c r="D40" s="4">
        <v>85</v>
      </c>
      <c r="E40" s="5">
        <v>3.1249999999999997E-3</v>
      </c>
    </row>
    <row r="41" spans="1:5" ht="21" x14ac:dyDescent="0.25">
      <c r="A41" s="1" t="s">
        <v>32</v>
      </c>
      <c r="B41" s="2" t="s">
        <v>75</v>
      </c>
      <c r="C41" s="3" t="s">
        <v>84</v>
      </c>
      <c r="D41" s="6">
        <v>125</v>
      </c>
      <c r="E41" s="7">
        <v>2.3148148148148151E-3</v>
      </c>
    </row>
    <row r="42" spans="1:5" ht="21" x14ac:dyDescent="0.25">
      <c r="A42" s="1" t="s">
        <v>33</v>
      </c>
      <c r="B42" s="2" t="s">
        <v>76</v>
      </c>
      <c r="C42" s="3" t="s">
        <v>93</v>
      </c>
      <c r="D42" s="4">
        <v>140</v>
      </c>
      <c r="E42" s="5">
        <v>2.7777777777777779E-3</v>
      </c>
    </row>
    <row r="43" spans="1:5" ht="21" x14ac:dyDescent="0.25">
      <c r="A43" s="1" t="s">
        <v>34</v>
      </c>
      <c r="B43" s="2" t="s">
        <v>51</v>
      </c>
      <c r="C43" s="3" t="s">
        <v>89</v>
      </c>
      <c r="D43" s="4">
        <v>115</v>
      </c>
      <c r="E43" s="5">
        <v>2.4305555555555556E-3</v>
      </c>
    </row>
    <row r="44" spans="1:5" ht="21" x14ac:dyDescent="0.25">
      <c r="A44" s="1" t="s">
        <v>35</v>
      </c>
      <c r="B44" s="2" t="s">
        <v>77</v>
      </c>
      <c r="C44" s="3" t="s">
        <v>84</v>
      </c>
      <c r="D44" s="4">
        <v>130</v>
      </c>
      <c r="E44" s="5">
        <v>3.0092592592592588E-3</v>
      </c>
    </row>
    <row r="45" spans="1:5" ht="21" x14ac:dyDescent="0.25">
      <c r="A45" s="1" t="s">
        <v>36</v>
      </c>
      <c r="B45" s="2" t="s">
        <v>78</v>
      </c>
      <c r="C45" s="3" t="s">
        <v>89</v>
      </c>
      <c r="D45" s="4">
        <v>115</v>
      </c>
      <c r="E45" s="5">
        <v>2.6620370370370374E-3</v>
      </c>
    </row>
    <row r="46" spans="1:5" ht="21" x14ac:dyDescent="0.25">
      <c r="A46" s="1" t="s">
        <v>37</v>
      </c>
      <c r="B46" s="2" t="s">
        <v>58</v>
      </c>
      <c r="C46" s="3" t="s">
        <v>84</v>
      </c>
      <c r="D46" s="4">
        <v>100</v>
      </c>
      <c r="E46" s="5">
        <v>1.6203703703703703E-3</v>
      </c>
    </row>
    <row r="47" spans="1:5" ht="21" x14ac:dyDescent="0.25">
      <c r="A47" s="1" t="s">
        <v>38</v>
      </c>
      <c r="B47" s="2" t="s">
        <v>79</v>
      </c>
      <c r="C47" s="3" t="s">
        <v>84</v>
      </c>
      <c r="D47" s="4">
        <v>170</v>
      </c>
      <c r="E47" s="5">
        <v>3.0092592592592588E-3</v>
      </c>
    </row>
    <row r="48" spans="1:5" ht="21" x14ac:dyDescent="0.25">
      <c r="A48" s="29" t="s">
        <v>112</v>
      </c>
      <c r="B48" s="30" t="s">
        <v>113</v>
      </c>
      <c r="C48" s="31" t="s">
        <v>88</v>
      </c>
      <c r="D48" s="32">
        <v>130</v>
      </c>
      <c r="E48" s="5">
        <v>2.3148148148148151E-3</v>
      </c>
    </row>
    <row r="49" spans="1:5" ht="21" x14ac:dyDescent="0.25">
      <c r="A49" s="1" t="s">
        <v>39</v>
      </c>
      <c r="B49" s="2" t="s">
        <v>57</v>
      </c>
      <c r="C49" s="3" t="s">
        <v>82</v>
      </c>
      <c r="D49" s="4">
        <v>105</v>
      </c>
      <c r="E49" s="5">
        <v>1.3888888888888889E-3</v>
      </c>
    </row>
    <row r="50" spans="1:5" ht="21" x14ac:dyDescent="0.25">
      <c r="A50" s="1" t="s">
        <v>40</v>
      </c>
      <c r="B50" s="2" t="s">
        <v>80</v>
      </c>
      <c r="C50" s="3" t="s">
        <v>84</v>
      </c>
      <c r="D50" s="6">
        <v>115</v>
      </c>
      <c r="E50" s="7">
        <v>2.8935185185185188E-3</v>
      </c>
    </row>
    <row r="51" spans="1:5" ht="21" x14ac:dyDescent="0.25">
      <c r="A51" s="1" t="s">
        <v>41</v>
      </c>
      <c r="B51" s="2" t="s">
        <v>48</v>
      </c>
      <c r="C51" s="3" t="s">
        <v>82</v>
      </c>
      <c r="D51" s="4">
        <v>100</v>
      </c>
      <c r="E51" s="5">
        <v>2.3148148148148151E-3</v>
      </c>
    </row>
    <row r="52" spans="1:5" ht="21" x14ac:dyDescent="0.25">
      <c r="A52" s="29" t="s">
        <v>106</v>
      </c>
      <c r="B52" s="30" t="s">
        <v>111</v>
      </c>
      <c r="C52" s="31" t="s">
        <v>93</v>
      </c>
      <c r="D52" s="32">
        <v>130</v>
      </c>
      <c r="E52" s="5">
        <v>2.3148148148148151E-3</v>
      </c>
    </row>
    <row r="53" spans="1:5" ht="21" x14ac:dyDescent="0.25">
      <c r="A53" s="29" t="s">
        <v>114</v>
      </c>
      <c r="B53" s="30" t="s">
        <v>115</v>
      </c>
      <c r="C53" s="31" t="s">
        <v>92</v>
      </c>
      <c r="D53" s="32">
        <v>130</v>
      </c>
      <c r="E53" s="5">
        <v>2.3148148148148151E-3</v>
      </c>
    </row>
    <row r="54" spans="1:5" ht="21" x14ac:dyDescent="0.25">
      <c r="A54" s="1" t="s">
        <v>42</v>
      </c>
      <c r="B54" s="2" t="s">
        <v>59</v>
      </c>
      <c r="C54" s="3" t="s">
        <v>92</v>
      </c>
      <c r="D54" s="4">
        <v>135</v>
      </c>
      <c r="E54" s="5">
        <v>2.5462962962962961E-3</v>
      </c>
    </row>
    <row r="55" spans="1:5" ht="21" x14ac:dyDescent="0.25">
      <c r="A55" s="1" t="s">
        <v>43</v>
      </c>
      <c r="B55" s="2" t="s">
        <v>81</v>
      </c>
      <c r="C55" s="3" t="s">
        <v>82</v>
      </c>
      <c r="D55" s="4">
        <v>115</v>
      </c>
      <c r="E55" s="5">
        <v>2.0833333333333333E-3</v>
      </c>
    </row>
    <row r="56" spans="1:5" ht="21" x14ac:dyDescent="0.25">
      <c r="A56" s="9" t="s">
        <v>44</v>
      </c>
      <c r="B56" s="10" t="s">
        <v>54</v>
      </c>
      <c r="C56" s="11" t="s">
        <v>95</v>
      </c>
      <c r="D56" s="12">
        <v>80</v>
      </c>
      <c r="E56" s="13">
        <v>1.736111111111111E-3</v>
      </c>
    </row>
    <row r="58" spans="1:5" x14ac:dyDescent="0.25">
      <c r="A58" s="19">
        <f>COUNTA(Tableau3[Titre])</f>
        <v>55</v>
      </c>
      <c r="D58" s="19" t="s">
        <v>116</v>
      </c>
      <c r="E58" s="34">
        <f>SUM(Tableau3[Temps])</f>
        <v>0.13460648148148147</v>
      </c>
    </row>
    <row r="59" spans="1:5" x14ac:dyDescent="0.25">
      <c r="D59" s="19" t="s">
        <v>117</v>
      </c>
      <c r="E59" s="34">
        <f>AVERAGE(Tableau3[Temps])</f>
        <v>2.4473905723905722E-3</v>
      </c>
    </row>
  </sheetData>
  <sheetProtection insertRows="0"/>
  <pageMargins left="0.70866141732283472" right="0.70866141732283472" top="0.74803149606299213" bottom="0.74803149606299213" header="0.31496062992125984" footer="0.31496062992125984"/>
  <pageSetup paperSize="9" scale="64" orientation="portrait" horizontalDpi="4294967293" verticalDpi="4294967293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1682598-8C34-4DD5-AC21-B00BC1482EBC}">
            <xm:f>COUNTIF(Set!$B$2:$B$27,$A2)</xm:f>
            <x14:dxf>
              <fill>
                <patternFill>
                  <bgColor theme="8" tint="0.79998168889431442"/>
                </patternFill>
              </fill>
            </x14:dxf>
          </x14:cfRule>
          <xm:sqref>A2:A56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1</vt:i4>
      </vt:variant>
    </vt:vector>
  </HeadingPairs>
  <TitlesOfParts>
    <vt:vector size="3" baseType="lpstr">
      <vt:lpstr>Set</vt:lpstr>
      <vt:lpstr>BDD</vt:lpstr>
      <vt:lpstr>Dynamique du set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</dc:creator>
  <cp:lastModifiedBy>DjiDji .</cp:lastModifiedBy>
  <cp:lastPrinted>2024-02-01T09:09:31Z</cp:lastPrinted>
  <dcterms:created xsi:type="dcterms:W3CDTF">2016-09-14T12:13:51Z</dcterms:created>
  <dcterms:modified xsi:type="dcterms:W3CDTF">2024-03-13T09:42:26Z</dcterms:modified>
</cp:coreProperties>
</file>