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D9C4661-5260-4C82-9D1B-F48754D6733F}" xr6:coauthVersionLast="47" xr6:coauthVersionMax="47" xr10:uidLastSave="{00000000-0000-0000-0000-000000000000}"/>
  <bookViews>
    <workbookView xWindow="285" yWindow="570" windowWidth="28515" windowHeight="15030" xr2:uid="{70CA7316-1CE3-460E-86C4-78413EB574D5}"/>
  </bookViews>
  <sheets>
    <sheet name="Suivi de commande" sheetId="1" r:id="rId1"/>
    <sheet name="Liste" sheetId="4" r:id="rId2"/>
  </sheets>
  <externalReferences>
    <externalReference r:id="rId3"/>
  </externalReferences>
  <definedNames>
    <definedName name="Lbut">Tableau3[[But du devis ]]</definedName>
    <definedName name="Lbutdudevis">[1]!Tableau3[[But du devis ]]</definedName>
    <definedName name="Lfournisseur">Tableau5[Fournisseur]</definedName>
    <definedName name="Lpresse">Tableau6[Presse]</definedName>
    <definedName name="Lurgence">Tableau4[Urgence]</definedName>
    <definedName name="Taction">Laction[Action]</definedName>
    <definedName name="Tbut">Tableau3[[#All],[But du devis ]]</definedName>
    <definedName name="Tbutdudevis">[1]!Tableau3[[#All],[But du devis ]]</definedName>
    <definedName name="Tfournisseur">Tableau5[[#All],[Fournisseur]]</definedName>
    <definedName name="Tpresse">Liste!$L$1:$L$23</definedName>
    <definedName name="Turgence">Tableau4[[#All],[Urgence]]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G2" i="1" s="1"/>
  <c r="H2" i="1" l="1"/>
  <c r="L2" i="1" s="1"/>
  <c r="P2" i="4" a="1"/>
  <c r="P2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<sst xmlns="http://schemas.openxmlformats.org/spreadsheetml/2006/main" count="109" uniqueCount="97">
  <si>
    <t xml:space="preserve">Numéro d'outillage </t>
  </si>
  <si>
    <t>Code SAP</t>
  </si>
  <si>
    <t>Billet Fournier</t>
  </si>
  <si>
    <t>DST</t>
  </si>
  <si>
    <t>Novafit</t>
  </si>
  <si>
    <t>Seremo</t>
  </si>
  <si>
    <t>Novoutils</t>
  </si>
  <si>
    <t>DACD</t>
  </si>
  <si>
    <t>Radiospares</t>
  </si>
  <si>
    <t>Autelec Distribution</t>
  </si>
  <si>
    <t>Quantité à commander</t>
  </si>
  <si>
    <t>Action</t>
  </si>
  <si>
    <t>Attente Mireille</t>
  </si>
  <si>
    <t>En commande</t>
  </si>
  <si>
    <t>Attente de devis</t>
  </si>
  <si>
    <t>Date</t>
  </si>
  <si>
    <t xml:space="preserve">N° fiche outillage </t>
  </si>
  <si>
    <t xml:space="preserve">But du devis </t>
  </si>
  <si>
    <t>Urgence</t>
  </si>
  <si>
    <t>Fournisseur</t>
  </si>
  <si>
    <t xml:space="preserve">Fournisseur </t>
  </si>
  <si>
    <t xml:space="preserve">Numéro </t>
  </si>
  <si>
    <t xml:space="preserve">A codifier </t>
  </si>
  <si>
    <t>Oui</t>
  </si>
  <si>
    <t>Précismaine</t>
  </si>
  <si>
    <t>CCR à 0,01€</t>
  </si>
  <si>
    <t>Non</t>
  </si>
  <si>
    <t>H2 Mécanique</t>
  </si>
  <si>
    <t>A codifier + produire</t>
  </si>
  <si>
    <t>Commande en 41</t>
  </si>
  <si>
    <t>Outimat</t>
  </si>
  <si>
    <t xml:space="preserve">Dayton </t>
  </si>
  <si>
    <t xml:space="preserve">A commander </t>
  </si>
  <si>
    <t xml:space="preserve">New Meka </t>
  </si>
  <si>
    <t>Produire+ CCR</t>
  </si>
  <si>
    <t>Iso top Usinage</t>
  </si>
  <si>
    <t>FIA + produire</t>
  </si>
  <si>
    <t>FIA</t>
  </si>
  <si>
    <t>Pas de fournisseur</t>
  </si>
  <si>
    <t xml:space="preserve">Kalistene </t>
  </si>
  <si>
    <t>Dayton</t>
  </si>
  <si>
    <t>Karcher</t>
  </si>
  <si>
    <t xml:space="preserve">Mahr Mesure </t>
  </si>
  <si>
    <t>Manutan</t>
  </si>
  <si>
    <t>Maser Engineering</t>
  </si>
  <si>
    <t xml:space="preserve">Mouton Rivom </t>
  </si>
  <si>
    <t>Rubix ( Orexad Brammer)</t>
  </si>
  <si>
    <t xml:space="preserve">Sofraper </t>
  </si>
  <si>
    <t>Temsa</t>
  </si>
  <si>
    <t>Sofise</t>
  </si>
  <si>
    <t>ATIM</t>
  </si>
  <si>
    <t>Lanplan</t>
  </si>
  <si>
    <t>Becus</t>
  </si>
  <si>
    <t>Attente devis Precismaine</t>
  </si>
  <si>
    <t>Attente Medhi</t>
  </si>
  <si>
    <t>Attente devis H2 Mécanique</t>
  </si>
  <si>
    <t>Déjà codifié</t>
  </si>
  <si>
    <t>Fait</t>
  </si>
  <si>
    <t xml:space="preserve">Attente CCR remonté </t>
  </si>
  <si>
    <t xml:space="preserve">FIA + Commande </t>
  </si>
  <si>
    <t>CCR+ Mireille</t>
  </si>
  <si>
    <t>Article supprimé attente Nathalie</t>
  </si>
  <si>
    <t>Casse</t>
  </si>
  <si>
    <t>A suivre</t>
  </si>
  <si>
    <t>Numéro de presse</t>
  </si>
  <si>
    <t>Presse</t>
  </si>
  <si>
    <t>312-01</t>
  </si>
  <si>
    <t>312-02</t>
  </si>
  <si>
    <t>312-03</t>
  </si>
  <si>
    <t>312-04</t>
  </si>
  <si>
    <t>312-05</t>
  </si>
  <si>
    <t>312-06</t>
  </si>
  <si>
    <t>312-07</t>
  </si>
  <si>
    <t>312-08</t>
  </si>
  <si>
    <t>312-09</t>
  </si>
  <si>
    <t>312-10</t>
  </si>
  <si>
    <t>611-01</t>
  </si>
  <si>
    <t>611-02</t>
  </si>
  <si>
    <t>611-03</t>
  </si>
  <si>
    <t>611-04</t>
  </si>
  <si>
    <t>612-01</t>
  </si>
  <si>
    <t>612-02</t>
  </si>
  <si>
    <t>612-03</t>
  </si>
  <si>
    <t>811-01</t>
  </si>
  <si>
    <t>912-01</t>
  </si>
  <si>
    <t>REP-01</t>
  </si>
  <si>
    <t>REP-03</t>
  </si>
  <si>
    <t>Statut</t>
  </si>
  <si>
    <t>En stock</t>
  </si>
  <si>
    <t>REP-02</t>
  </si>
  <si>
    <t>CCr+ Ghislain</t>
  </si>
  <si>
    <t>Prioritaire</t>
  </si>
  <si>
    <t>Attente devis Iso top</t>
  </si>
  <si>
    <t>Numéro d'outillage 2</t>
  </si>
  <si>
    <t>Numéro d'outillage 3</t>
  </si>
  <si>
    <t>OK ???</t>
  </si>
  <si>
    <t>ffegre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</si>
</sst>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</cellXfs>
  <cellStyles count="3">
    <cellStyle name="Normal" xfId="0" builtinId="0"/>
    <cellStyle name="Normal 2" xfId="1" xr:uid="{4514B70F-2144-460F-98F2-415DE1EEE137}"/>
    <cellStyle name="Normal 3" xfId="2" xr:uid="{201F2AE5-A508-4A5B-B38C-90F7839A8FD3}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000000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numFmt numFmtId="164" formatCode="###&quot;_&quot;####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color rgb="FF000000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A200"/>
      <color rgb="FF0080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ptar-my.sharepoint.com/personal/nicolas_oelhaf_aptar_com/Documents/Suivi%20commande%20et%20devis.xlsm" TargetMode="External"/><Relationship Id="rId1" Type="http://schemas.openxmlformats.org/officeDocument/2006/relationships/externalLinkPath" Target="https://aptar-my.sharepoint.com/personal/nicolas_oelhaf_aptar_com/Documents/Suivi%20commande%20et%20dev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SAP"/>
      <sheetName val="Suivi de commande et devis "/>
      <sheetName val="Liste"/>
      <sheetName val="Suivi commande et devis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4FE574-86F0-45A5-8473-C304DFD03B57}" name="Tableau2" displayName="Tableau2" ref="A1:L2" totalsRowShown="0" headerRowDxfId="15" dataDxfId="14">
  <autoFilter ref="A1:L2" xr:uid="{354FE574-86F0-45A5-8473-C304DFD03B57}"/>
  <tableColumns count="12">
    <tableColumn id="24" xr3:uid="{CA344BC9-9E40-4D48-A3D0-62F073A96C73}" name="Statut" dataDxfId="13"/>
    <tableColumn id="1" xr3:uid="{67EB2750-95C4-47BF-955B-8CAACA092CAB}" name="Date" dataDxfId="12"/>
    <tableColumn id="22" xr3:uid="{4F791B05-C619-40F6-9E56-04A98AB452A6}" name="Numéro de presse" dataDxfId="11"/>
    <tableColumn id="10" xr3:uid="{3029E843-ED09-4A32-A703-5336ED6A0E16}" name="N° fiche outillage " dataDxfId="10"/>
    <tableColumn id="2" xr3:uid="{8AF05946-A977-4AB8-8C36-AE475A44B5D1}" name="Numéro d'outillage " dataDxfId="9"/>
    <tableColumn id="3" xr3:uid="{C02031D3-BC02-4C28-858A-BAFE658352F0}" name="Numéro d'outillage 2" dataDxfId="8">
      <calculatedColumnFormula>IF(Tableau2[[#This Row],[Numéro d''outillage ]]="","",LEFT(Tableau2[[#This Row],[Numéro d''outillage ]],3)&amp;"_"&amp;RIGHT(Tableau2[[#This Row],[Numéro d''outillage ]],4))</calculatedColumnFormula>
    </tableColumn>
    <tableColumn id="11" xr3:uid="{B086D5C2-EFEA-4854-A98F-637A647A148A}" name="Numéro d'outillage 3" dataDxfId="7">
      <calculatedColumnFormula>IF(Tableau2[[#This Row],[Numéro d''outillage 2]]="","","*"&amp;""&amp;LEFT(Tableau2[[#This Row],[Numéro d''outillage 2]],3)&amp;"*"&amp;RIGHT($B$2,4)&amp;"*")</calculatedColumnFormula>
    </tableColumn>
    <tableColumn id="4" xr3:uid="{9815CAB2-584A-4946-8DAD-5386CB4E629C}" name="Code SAP" dataDxfId="6">
      <calculatedColumnFormula>IFERROR(VLOOKUP(Tableau2[[#This Row],[Numéro d''outillage 2]],#REF!,4,0),"")</calculatedColumnFormula>
    </tableColumn>
    <tableColumn id="19" xr3:uid="{56383A8F-4A2C-44FA-A4F0-8EB5AD000EDF}" name="Casse" dataDxfId="5"/>
    <tableColumn id="17" xr3:uid="{E0955A6B-DF26-461B-BB4F-50F5FE7B5C9C}" name="Prioritaire" dataDxfId="4"/>
    <tableColumn id="5" xr3:uid="{B3E3EDAE-8FE7-45E9-A1C2-4E0FB4531569}" name="Quantité à commander" dataDxfId="3"/>
    <tableColumn id="6" xr3:uid="{5BDDA33E-0360-4F69-BBDD-355FEF88384F}" name="OK ???" dataDxfId="2">
      <calculatedColumnFormula>IF(AND(COUNTBLANK(Tableau2[[#This Row],[Date]])=0,COUNTBLANK(Tableau2[[#This Row],[Numéro d''outillage ]:[Quantité à commander]])=0),"OK","Remplir toutes les cellules")</calculatedColumnFormula>
    </tableColumn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97CB1B-82FF-4C8D-95D8-461124024A90}" name="Laction" displayName="Laction" ref="A1:A18" totalsRowShown="0">
  <autoFilter ref="A1:A18" xr:uid="{E397CB1B-82FF-4C8D-95D8-461124024A90}"/>
  <tableColumns count="1">
    <tableColumn id="1" xr3:uid="{4D39135C-0583-427E-8F3F-F04A55994FD6}" name="Ac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9B6D02-FADE-4AE3-AC4B-1C779C5400E3}" name="Tableau3" displayName="Tableau3" ref="C1:C9" totalsRowShown="0">
  <autoFilter ref="C1:C9" xr:uid="{D49B6D02-FADE-4AE3-AC4B-1C779C5400E3}"/>
  <tableColumns count="1">
    <tableColumn id="1" xr3:uid="{3B0184CC-1450-4752-B6F9-0EA968239321}" name="But du devis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8C11263-253D-4800-B2EE-B901B241AAEB}" name="Tableau4" displayName="Tableau4" ref="E1:E3" totalsRowShown="0" dataDxfId="1">
  <autoFilter ref="E1:E3" xr:uid="{F8C11263-253D-4800-B2EE-B901B241AAEB}"/>
  <tableColumns count="1">
    <tableColumn id="1" xr3:uid="{A0FF5ACE-9FA5-498A-9FC9-1F7815760E62}" name="Urgence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85637F-DE60-452A-B0CE-EB2B40756CD3}" name="Tableau5" displayName="Tableau5" ref="G1:G10" totalsRowShown="0">
  <autoFilter ref="G1:G10" xr:uid="{FB85637F-DE60-452A-B0CE-EB2B40756CD3}"/>
  <tableColumns count="1">
    <tableColumn id="1" xr3:uid="{410D5A7A-DE32-4184-8374-5E48300CFF75}" name="Fournisseur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2E8A2F9-44A4-46E6-824D-299723D2C814}" name="Tableau6" displayName="Tableau6" ref="L1:L23" totalsRowShown="0">
  <autoFilter ref="L1:L23" xr:uid="{42E8A2F9-44A4-46E6-824D-299723D2C814}"/>
  <tableColumns count="1">
    <tableColumn id="1" xr3:uid="{E6ECA03D-D7EC-4DDD-8820-F1A7FCDA40BC}" name="Press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B7312-5F58-4CAF-962B-D10CBC583089}">
  <sheetPr codeName="Feuil3"/>
  <dimension ref="A1:P2"/>
  <sheetViews>
    <sheetView tabSelected="1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2" max="2" width="21.42578125" style="2" customWidth="1"/>
    <col min="3" max="3" width="22" style="2" bestFit="1" customWidth="1"/>
    <col min="4" max="4" width="21.42578125" style="2" customWidth="1"/>
    <col min="5" max="5" width="23.42578125" style="8" bestFit="1" customWidth="1"/>
    <col min="6" max="6" width="24.42578125" style="2" bestFit="1" customWidth="1"/>
    <col min="7" max="7" width="24.42578125" bestFit="1" customWidth="1"/>
    <col min="8" max="8" width="23.42578125" style="2" customWidth="1"/>
    <col min="9" max="9" width="24.42578125" style="3" customWidth="1"/>
    <col min="10" max="10" width="14.5703125" style="3" bestFit="1" customWidth="1"/>
    <col min="11" max="11" width="21" style="6" customWidth="1"/>
    <col min="12" max="12" width="24.7109375" bestFit="1" customWidth="1"/>
    <col min="13" max="13" width="20.85546875" bestFit="1" customWidth="1"/>
    <col min="14" max="14" width="20.85546875" customWidth="1"/>
    <col min="15" max="15" width="55.7109375" style="6" customWidth="1"/>
    <col min="16" max="16" width="55.7109375" style="3" customWidth="1"/>
    <col min="17" max="17" width="34.5703125" customWidth="1"/>
    <col min="18" max="21" width="11.42578125" customWidth="1"/>
  </cols>
  <sheetData>
    <row r="1" spans="1:16" x14ac:dyDescent="0.25">
      <c r="A1" s="2" t="s">
        <v>87</v>
      </c>
      <c r="B1" s="9" t="s">
        <v>15</v>
      </c>
      <c r="C1" s="2" t="s">
        <v>64</v>
      </c>
      <c r="D1" s="2" t="s">
        <v>16</v>
      </c>
      <c r="E1" s="9" t="s">
        <v>0</v>
      </c>
      <c r="F1" s="9" t="s">
        <v>93</v>
      </c>
      <c r="G1" s="9" t="s">
        <v>94</v>
      </c>
      <c r="H1" s="7" t="s">
        <v>1</v>
      </c>
      <c r="I1" s="9" t="s">
        <v>62</v>
      </c>
      <c r="J1" s="9" t="s">
        <v>91</v>
      </c>
      <c r="K1" s="10" t="s">
        <v>10</v>
      </c>
      <c r="L1" s="1" t="s">
        <v>95</v>
      </c>
      <c r="O1"/>
      <c r="P1"/>
    </row>
    <row r="2" spans="1:16" x14ac:dyDescent="0.25">
      <c r="A2" s="5"/>
      <c r="B2" s="4">
        <v>45324</v>
      </c>
      <c r="C2" s="5"/>
      <c r="D2" s="5"/>
      <c r="E2" s="5">
        <v>3121250</v>
      </c>
      <c r="F2" s="5" t="str">
        <f>IF(Tableau2[[#This Row],[Numéro d''outillage ]]="","",LEFT(Tableau2[[#This Row],[Numéro d''outillage ]],3)&amp;"_"&amp;RIGHT(Tableau2[[#This Row],[Numéro d''outillage ]],4))</f>
        <v>312_1250</v>
      </c>
      <c r="G2" s="5" t="str">
        <f>IF(Tableau2[[#This Row],[Numéro d''outillage 2]]="","","*"&amp;""&amp;LEFT(Tableau2[[#This Row],[Numéro d''outillage 2]],3)&amp;"*"&amp;RIGHT($B$2,4)&amp;"*")</f>
        <v>*312*5324*</v>
      </c>
      <c r="H2" s="5" t="str">
        <f>IFERROR(VLOOKUP(Tableau2[[#This Row],[Numéro d''outillage 2]],#REF!,4,0),"")</f>
        <v/>
      </c>
      <c r="I2" s="5" t="s">
        <v>23</v>
      </c>
      <c r="J2" s="5" t="s">
        <v>23</v>
      </c>
      <c r="K2" s="5">
        <v>1</v>
      </c>
      <c r="L2" s="5" t="str">
        <f>IF(AND(COUNTBLANK(Tableau2[[#This Row],[Date]])=0,COUNTBLANK(Tableau2[[#This Row],[Numéro d''outillage ]:[Quantité à commander]])=0),"OK","Remplir toutes les cellules")</f>
        <v>Remplir toutes les cellules</v>
      </c>
      <c r="O2" t="s">
        <v>96</v>
      </c>
      <c r="P2"/>
    </row>
  </sheetData>
  <phoneticPr fontId="4" type="noConversion"/>
  <conditionalFormatting sqref="A2:L2">
    <cfRule type="expression" dxfId="20" priority="39">
      <formula>#REF!="Terminé"</formula>
    </cfRule>
    <cfRule type="expression" dxfId="19" priority="40">
      <formula>$A2="Prioritaire"</formula>
    </cfRule>
    <cfRule type="expression" dxfId="18" priority="41">
      <formula>$A2="Urgence"</formula>
    </cfRule>
  </conditionalFormatting>
  <conditionalFormatting sqref="A2:L2">
    <cfRule type="expression" dxfId="17" priority="2">
      <formula>$L2="Remplir toutes les cellules"</formula>
    </cfRule>
    <cfRule type="expression" dxfId="16" priority="1">
      <formula>$L2="OK"</formula>
    </cfRule>
  </conditionalFormatting>
  <dataValidations count="5">
    <dataValidation type="list" allowBlank="1" showInputMessage="1" showErrorMessage="1" sqref="C2" xr:uid="{C44357F1-FDAD-4D41-85FB-13005A07506A}">
      <formula1>Lpresse</formula1>
    </dataValidation>
    <dataValidation type="textLength" operator="equal" showInputMessage="1" showErrorMessage="1" error="Il faut 7 chiffres poue le code outillage" sqref="E2" xr:uid="{08D28745-E427-4B8C-B14D-A99B1DB834DF}">
      <formula1>7</formula1>
    </dataValidation>
    <dataValidation type="custom" allowBlank="1" showInputMessage="1" showErrorMessage="1" errorTitle="Attention" error="Il faut bien remplir toutes les cellules" sqref="L2" xr:uid="{4FA5D753-87A7-4AB8-AF95-41EA3B92AB2F}">
      <formula1>L2&lt;&gt;0</formula1>
    </dataValidation>
    <dataValidation type="custom" allowBlank="1" showInputMessage="1" showErrorMessage="1" error="On t'a dit qu'il fallait un N° de presse" prompt="D'abord un N° de presse" sqref="D2" xr:uid="{0573159D-D5EF-44BA-BC31-4B20E7D39952}">
      <formula1>OFFSET(D2,0,-1)&lt;&gt;0</formula1>
    </dataValidation>
    <dataValidation type="custom" allowBlank="1" showInputMessage="1" showErrorMessage="1" sqref="O2" xr:uid="{25F0FDCE-4FB0-40CE-8CA0-76E5A6C2695D}">
      <formula1>NOT(ISBLANK(N2))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equal" showInputMessage="1" showErrorMessage="1" error="Il faut indiquer une quantité_x000a_" xr:uid="{8AFD1931-8371-46B1-8886-2849E8E05ADE}">
          <x14:formula1>
            <xm:f>IF(COUNTBLANK($J2)=0,Liste!$P$1:$P$101,"")</xm:f>
          </x14:formula1>
          <xm:sqref>K2</xm:sqref>
        </x14:dataValidation>
        <x14:dataValidation type="list" allowBlank="1" showInputMessage="1" showErrorMessage="1" xr:uid="{7F751E75-5B0C-4F41-9F52-4950C356689F}">
          <x14:formula1>
            <xm:f>IF(COUNTBLANK($I2)=0,Liste!$E$2:$E$3,"")</xm:f>
          </x14:formula1>
          <xm:sqref>J2:K2</xm:sqref>
        </x14:dataValidation>
        <x14:dataValidation type="list" allowBlank="1" showInputMessage="1" showErrorMessage="1" xr:uid="{2A071E55-B1B1-43EA-9319-9BF2DFD06BF4}">
          <x14:formula1>
            <xm:f>IF(COUNTBLANK($H2)=0,Liste!$E$2:$E$3,"")</xm:f>
          </x14:formula1>
          <xm:sqref>I2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FEFA-AC4D-4943-B8C5-1439F990D979}">
  <sheetPr codeName="Feuil4"/>
  <dimension ref="A1:P101"/>
  <sheetViews>
    <sheetView workbookViewId="0">
      <selection activeCell="P1" sqref="P1:P2"/>
    </sheetView>
  </sheetViews>
  <sheetFormatPr baseColWidth="10" defaultRowHeight="15" x14ac:dyDescent="0.25"/>
  <cols>
    <col min="1" max="1" width="24.5703125" bestFit="1" customWidth="1"/>
    <col min="3" max="3" width="14.42578125" customWidth="1"/>
    <col min="7" max="7" width="13.5703125" customWidth="1"/>
    <col min="9" max="9" width="23.5703125" bestFit="1" customWidth="1"/>
  </cols>
  <sheetData>
    <row r="1" spans="1:16" x14ac:dyDescent="0.25">
      <c r="A1" t="s">
        <v>11</v>
      </c>
      <c r="C1" t="s">
        <v>17</v>
      </c>
      <c r="E1" t="s">
        <v>18</v>
      </c>
      <c r="G1" t="s">
        <v>19</v>
      </c>
      <c r="I1" t="s">
        <v>20</v>
      </c>
      <c r="J1" t="s">
        <v>21</v>
      </c>
      <c r="L1" t="s">
        <v>65</v>
      </c>
      <c r="N1" t="s">
        <v>23</v>
      </c>
      <c r="P1">
        <v>0</v>
      </c>
    </row>
    <row r="2" spans="1:16" x14ac:dyDescent="0.25">
      <c r="A2" t="s">
        <v>14</v>
      </c>
      <c r="C2" t="s">
        <v>22</v>
      </c>
      <c r="E2" s="3" t="s">
        <v>23</v>
      </c>
      <c r="G2" t="s">
        <v>24</v>
      </c>
      <c r="I2" t="s">
        <v>9</v>
      </c>
      <c r="J2">
        <v>6006739</v>
      </c>
      <c r="L2" t="s">
        <v>66</v>
      </c>
      <c r="N2" t="s">
        <v>26</v>
      </c>
      <c r="P2" cm="1">
        <f t="array" ref="P2:P101">_xlfn.SEQUENCE(100)</f>
        <v>1</v>
      </c>
    </row>
    <row r="3" spans="1:16" x14ac:dyDescent="0.25">
      <c r="A3" t="s">
        <v>13</v>
      </c>
      <c r="C3" t="s">
        <v>25</v>
      </c>
      <c r="E3" s="3" t="s">
        <v>26</v>
      </c>
      <c r="G3" t="s">
        <v>27</v>
      </c>
      <c r="I3" t="s">
        <v>2</v>
      </c>
      <c r="J3">
        <v>6220019</v>
      </c>
      <c r="L3" t="s">
        <v>67</v>
      </c>
      <c r="P3">
        <v>2</v>
      </c>
    </row>
    <row r="4" spans="1:16" x14ac:dyDescent="0.25">
      <c r="A4" t="s">
        <v>53</v>
      </c>
      <c r="C4" t="s">
        <v>28</v>
      </c>
      <c r="G4" t="s">
        <v>6</v>
      </c>
      <c r="I4" t="s">
        <v>7</v>
      </c>
      <c r="J4">
        <v>6219202</v>
      </c>
      <c r="L4" t="s">
        <v>68</v>
      </c>
      <c r="P4">
        <v>3</v>
      </c>
    </row>
    <row r="5" spans="1:16" x14ac:dyDescent="0.25">
      <c r="A5" t="s">
        <v>12</v>
      </c>
      <c r="C5" t="s">
        <v>29</v>
      </c>
      <c r="G5" t="s">
        <v>30</v>
      </c>
      <c r="I5" t="s">
        <v>31</v>
      </c>
      <c r="J5">
        <v>6014448</v>
      </c>
      <c r="L5" t="s">
        <v>69</v>
      </c>
      <c r="P5">
        <v>4</v>
      </c>
    </row>
    <row r="6" spans="1:16" x14ac:dyDescent="0.25">
      <c r="A6" t="s">
        <v>54</v>
      </c>
      <c r="C6" t="s">
        <v>32</v>
      </c>
      <c r="G6" t="s">
        <v>33</v>
      </c>
      <c r="I6" t="s">
        <v>3</v>
      </c>
      <c r="J6">
        <v>6219893</v>
      </c>
      <c r="L6" t="s">
        <v>70</v>
      </c>
      <c r="P6">
        <v>5</v>
      </c>
    </row>
    <row r="7" spans="1:16" x14ac:dyDescent="0.25">
      <c r="A7" t="s">
        <v>22</v>
      </c>
      <c r="C7" t="s">
        <v>34</v>
      </c>
      <c r="G7" t="s">
        <v>35</v>
      </c>
      <c r="I7" t="s">
        <v>27</v>
      </c>
      <c r="J7">
        <v>6219257</v>
      </c>
      <c r="L7" t="s">
        <v>71</v>
      </c>
      <c r="P7">
        <v>6</v>
      </c>
    </row>
    <row r="8" spans="1:16" x14ac:dyDescent="0.25">
      <c r="A8" t="s">
        <v>55</v>
      </c>
      <c r="C8" t="s">
        <v>36</v>
      </c>
      <c r="G8" t="s">
        <v>9</v>
      </c>
      <c r="I8" t="s">
        <v>35</v>
      </c>
      <c r="J8">
        <v>6219357</v>
      </c>
      <c r="L8" t="s">
        <v>72</v>
      </c>
      <c r="P8">
        <v>7</v>
      </c>
    </row>
    <row r="9" spans="1:16" x14ac:dyDescent="0.25">
      <c r="A9" t="s">
        <v>56</v>
      </c>
      <c r="C9" t="s">
        <v>37</v>
      </c>
      <c r="G9" t="s">
        <v>38</v>
      </c>
      <c r="I9" t="s">
        <v>39</v>
      </c>
      <c r="J9">
        <v>6219212</v>
      </c>
      <c r="L9" t="s">
        <v>73</v>
      </c>
      <c r="P9">
        <v>8</v>
      </c>
    </row>
    <row r="10" spans="1:16" x14ac:dyDescent="0.25">
      <c r="A10" t="s">
        <v>57</v>
      </c>
      <c r="G10" t="s">
        <v>40</v>
      </c>
      <c r="I10" t="s">
        <v>41</v>
      </c>
      <c r="J10">
        <v>6023577</v>
      </c>
      <c r="L10" t="s">
        <v>74</v>
      </c>
      <c r="P10">
        <v>9</v>
      </c>
    </row>
    <row r="11" spans="1:16" x14ac:dyDescent="0.25">
      <c r="A11" t="s">
        <v>58</v>
      </c>
      <c r="I11" t="s">
        <v>42</v>
      </c>
      <c r="J11">
        <v>6006932</v>
      </c>
      <c r="L11" t="s">
        <v>75</v>
      </c>
      <c r="P11">
        <v>10</v>
      </c>
    </row>
    <row r="12" spans="1:16" x14ac:dyDescent="0.25">
      <c r="A12" t="s">
        <v>59</v>
      </c>
      <c r="I12" t="s">
        <v>43</v>
      </c>
      <c r="J12">
        <v>6005092</v>
      </c>
      <c r="L12" t="s">
        <v>76</v>
      </c>
      <c r="P12">
        <v>11</v>
      </c>
    </row>
    <row r="13" spans="1:16" x14ac:dyDescent="0.25">
      <c r="A13" t="s">
        <v>60</v>
      </c>
      <c r="I13" t="s">
        <v>44</v>
      </c>
      <c r="J13">
        <v>6219788</v>
      </c>
      <c r="L13" t="s">
        <v>77</v>
      </c>
      <c r="P13">
        <v>12</v>
      </c>
    </row>
    <row r="14" spans="1:16" x14ac:dyDescent="0.25">
      <c r="A14" t="s">
        <v>61</v>
      </c>
      <c r="I14" t="s">
        <v>45</v>
      </c>
      <c r="J14">
        <v>6219207</v>
      </c>
      <c r="L14" t="s">
        <v>78</v>
      </c>
      <c r="P14">
        <v>13</v>
      </c>
    </row>
    <row r="15" spans="1:16" x14ac:dyDescent="0.25">
      <c r="A15" t="s">
        <v>88</v>
      </c>
      <c r="I15" t="s">
        <v>33</v>
      </c>
      <c r="J15">
        <v>6225200</v>
      </c>
      <c r="L15" t="s">
        <v>79</v>
      </c>
      <c r="P15">
        <v>14</v>
      </c>
    </row>
    <row r="16" spans="1:16" x14ac:dyDescent="0.25">
      <c r="A16" t="s">
        <v>63</v>
      </c>
      <c r="I16" t="s">
        <v>4</v>
      </c>
      <c r="J16">
        <v>6219827</v>
      </c>
      <c r="L16" t="s">
        <v>80</v>
      </c>
      <c r="P16">
        <v>15</v>
      </c>
    </row>
    <row r="17" spans="1:16" x14ac:dyDescent="0.25">
      <c r="A17" t="s">
        <v>90</v>
      </c>
      <c r="I17" t="s">
        <v>6</v>
      </c>
      <c r="J17">
        <v>6219210</v>
      </c>
      <c r="L17" t="s">
        <v>81</v>
      </c>
      <c r="P17">
        <v>16</v>
      </c>
    </row>
    <row r="18" spans="1:16" x14ac:dyDescent="0.25">
      <c r="A18" t="s">
        <v>92</v>
      </c>
      <c r="I18" t="s">
        <v>30</v>
      </c>
      <c r="J18">
        <v>6224448</v>
      </c>
      <c r="L18" t="s">
        <v>82</v>
      </c>
      <c r="P18">
        <v>17</v>
      </c>
    </row>
    <row r="19" spans="1:16" x14ac:dyDescent="0.25">
      <c r="I19" t="s">
        <v>24</v>
      </c>
      <c r="J19">
        <v>6219171</v>
      </c>
      <c r="L19" t="s">
        <v>83</v>
      </c>
      <c r="P19">
        <v>18</v>
      </c>
    </row>
    <row r="20" spans="1:16" x14ac:dyDescent="0.25">
      <c r="I20" t="s">
        <v>8</v>
      </c>
      <c r="J20">
        <v>6008768</v>
      </c>
      <c r="L20" t="s">
        <v>84</v>
      </c>
      <c r="P20">
        <v>19</v>
      </c>
    </row>
    <row r="21" spans="1:16" x14ac:dyDescent="0.25">
      <c r="I21" t="s">
        <v>46</v>
      </c>
      <c r="J21">
        <v>6219283</v>
      </c>
      <c r="L21" t="s">
        <v>85</v>
      </c>
      <c r="P21">
        <v>20</v>
      </c>
    </row>
    <row r="22" spans="1:16" x14ac:dyDescent="0.25">
      <c r="I22" t="s">
        <v>47</v>
      </c>
      <c r="J22">
        <v>6006451</v>
      </c>
      <c r="L22" t="s">
        <v>89</v>
      </c>
      <c r="P22">
        <v>21</v>
      </c>
    </row>
    <row r="23" spans="1:16" x14ac:dyDescent="0.25">
      <c r="I23" t="s">
        <v>48</v>
      </c>
      <c r="J23">
        <v>6222233</v>
      </c>
      <c r="L23" t="s">
        <v>86</v>
      </c>
      <c r="P23">
        <v>22</v>
      </c>
    </row>
    <row r="24" spans="1:16" x14ac:dyDescent="0.25">
      <c r="I24" t="s">
        <v>49</v>
      </c>
      <c r="J24">
        <v>6028317</v>
      </c>
      <c r="P24">
        <v>23</v>
      </c>
    </row>
    <row r="25" spans="1:16" x14ac:dyDescent="0.25">
      <c r="I25" t="s">
        <v>50</v>
      </c>
      <c r="J25">
        <v>6219954</v>
      </c>
      <c r="P25">
        <v>24</v>
      </c>
    </row>
    <row r="26" spans="1:16" x14ac:dyDescent="0.25">
      <c r="I26" t="s">
        <v>51</v>
      </c>
      <c r="J26">
        <v>6011281</v>
      </c>
      <c r="P26">
        <v>25</v>
      </c>
    </row>
    <row r="27" spans="1:16" x14ac:dyDescent="0.25">
      <c r="I27" t="s">
        <v>5</v>
      </c>
      <c r="J27">
        <v>6219391</v>
      </c>
      <c r="P27">
        <v>26</v>
      </c>
    </row>
    <row r="28" spans="1:16" x14ac:dyDescent="0.25">
      <c r="I28" t="s">
        <v>52</v>
      </c>
      <c r="J28">
        <v>6219278</v>
      </c>
      <c r="P28">
        <v>27</v>
      </c>
    </row>
    <row r="29" spans="1:16" x14ac:dyDescent="0.25">
      <c r="P29">
        <v>28</v>
      </c>
    </row>
    <row r="30" spans="1:16" x14ac:dyDescent="0.25">
      <c r="P30">
        <v>29</v>
      </c>
    </row>
    <row r="31" spans="1:16" x14ac:dyDescent="0.25">
      <c r="P31">
        <v>30</v>
      </c>
    </row>
    <row r="32" spans="1:16" x14ac:dyDescent="0.25">
      <c r="P32">
        <v>31</v>
      </c>
    </row>
    <row r="33" spans="16:16" x14ac:dyDescent="0.25">
      <c r="P33">
        <v>32</v>
      </c>
    </row>
    <row r="34" spans="16:16" x14ac:dyDescent="0.25">
      <c r="P34">
        <v>33</v>
      </c>
    </row>
    <row r="35" spans="16:16" x14ac:dyDescent="0.25">
      <c r="P35">
        <v>34</v>
      </c>
    </row>
    <row r="36" spans="16:16" x14ac:dyDescent="0.25">
      <c r="P36">
        <v>35</v>
      </c>
    </row>
    <row r="37" spans="16:16" x14ac:dyDescent="0.25">
      <c r="P37">
        <v>36</v>
      </c>
    </row>
    <row r="38" spans="16:16" x14ac:dyDescent="0.25">
      <c r="P38">
        <v>37</v>
      </c>
    </row>
    <row r="39" spans="16:16" x14ac:dyDescent="0.25">
      <c r="P39">
        <v>38</v>
      </c>
    </row>
    <row r="40" spans="16:16" x14ac:dyDescent="0.25">
      <c r="P40">
        <v>39</v>
      </c>
    </row>
    <row r="41" spans="16:16" x14ac:dyDescent="0.25">
      <c r="P41">
        <v>40</v>
      </c>
    </row>
    <row r="42" spans="16:16" x14ac:dyDescent="0.25">
      <c r="P42">
        <v>41</v>
      </c>
    </row>
    <row r="43" spans="16:16" x14ac:dyDescent="0.25">
      <c r="P43">
        <v>42</v>
      </c>
    </row>
    <row r="44" spans="16:16" x14ac:dyDescent="0.25">
      <c r="P44">
        <v>43</v>
      </c>
    </row>
    <row r="45" spans="16:16" x14ac:dyDescent="0.25">
      <c r="P45">
        <v>44</v>
      </c>
    </row>
    <row r="46" spans="16:16" x14ac:dyDescent="0.25">
      <c r="P46">
        <v>45</v>
      </c>
    </row>
    <row r="47" spans="16:16" x14ac:dyDescent="0.25">
      <c r="P47">
        <v>46</v>
      </c>
    </row>
    <row r="48" spans="16:16" x14ac:dyDescent="0.25">
      <c r="P48">
        <v>47</v>
      </c>
    </row>
    <row r="49" spans="16:16" x14ac:dyDescent="0.25">
      <c r="P49">
        <v>48</v>
      </c>
    </row>
    <row r="50" spans="16:16" x14ac:dyDescent="0.25">
      <c r="P50">
        <v>49</v>
      </c>
    </row>
    <row r="51" spans="16:16" x14ac:dyDescent="0.25">
      <c r="P51">
        <v>50</v>
      </c>
    </row>
    <row r="52" spans="16:16" x14ac:dyDescent="0.25">
      <c r="P52">
        <v>51</v>
      </c>
    </row>
    <row r="53" spans="16:16" x14ac:dyDescent="0.25">
      <c r="P53">
        <v>52</v>
      </c>
    </row>
    <row r="54" spans="16:16" x14ac:dyDescent="0.25">
      <c r="P54">
        <v>53</v>
      </c>
    </row>
    <row r="55" spans="16:16" x14ac:dyDescent="0.25">
      <c r="P55">
        <v>54</v>
      </c>
    </row>
    <row r="56" spans="16:16" x14ac:dyDescent="0.25">
      <c r="P56">
        <v>55</v>
      </c>
    </row>
    <row r="57" spans="16:16" x14ac:dyDescent="0.25">
      <c r="P57">
        <v>56</v>
      </c>
    </row>
    <row r="58" spans="16:16" x14ac:dyDescent="0.25">
      <c r="P58">
        <v>57</v>
      </c>
    </row>
    <row r="59" spans="16:16" x14ac:dyDescent="0.25">
      <c r="P59">
        <v>58</v>
      </c>
    </row>
    <row r="60" spans="16:16" x14ac:dyDescent="0.25">
      <c r="P60">
        <v>59</v>
      </c>
    </row>
    <row r="61" spans="16:16" x14ac:dyDescent="0.25">
      <c r="P61">
        <v>60</v>
      </c>
    </row>
    <row r="62" spans="16:16" x14ac:dyDescent="0.25">
      <c r="P62">
        <v>61</v>
      </c>
    </row>
    <row r="63" spans="16:16" x14ac:dyDescent="0.25">
      <c r="P63">
        <v>62</v>
      </c>
    </row>
    <row r="64" spans="16:16" x14ac:dyDescent="0.25">
      <c r="P64">
        <v>63</v>
      </c>
    </row>
    <row r="65" spans="16:16" x14ac:dyDescent="0.25">
      <c r="P65">
        <v>64</v>
      </c>
    </row>
    <row r="66" spans="16:16" x14ac:dyDescent="0.25">
      <c r="P66">
        <v>65</v>
      </c>
    </row>
    <row r="67" spans="16:16" x14ac:dyDescent="0.25">
      <c r="P67">
        <v>66</v>
      </c>
    </row>
    <row r="68" spans="16:16" x14ac:dyDescent="0.25">
      <c r="P68">
        <v>67</v>
      </c>
    </row>
    <row r="69" spans="16:16" x14ac:dyDescent="0.25">
      <c r="P69">
        <v>68</v>
      </c>
    </row>
    <row r="70" spans="16:16" x14ac:dyDescent="0.25">
      <c r="P70">
        <v>69</v>
      </c>
    </row>
    <row r="71" spans="16:16" x14ac:dyDescent="0.25">
      <c r="P71">
        <v>70</v>
      </c>
    </row>
    <row r="72" spans="16:16" x14ac:dyDescent="0.25">
      <c r="P72">
        <v>71</v>
      </c>
    </row>
    <row r="73" spans="16:16" x14ac:dyDescent="0.25">
      <c r="P73">
        <v>72</v>
      </c>
    </row>
    <row r="74" spans="16:16" x14ac:dyDescent="0.25">
      <c r="P74">
        <v>73</v>
      </c>
    </row>
    <row r="75" spans="16:16" x14ac:dyDescent="0.25">
      <c r="P75">
        <v>74</v>
      </c>
    </row>
    <row r="76" spans="16:16" x14ac:dyDescent="0.25">
      <c r="P76">
        <v>75</v>
      </c>
    </row>
    <row r="77" spans="16:16" x14ac:dyDescent="0.25">
      <c r="P77">
        <v>76</v>
      </c>
    </row>
    <row r="78" spans="16:16" x14ac:dyDescent="0.25">
      <c r="P78">
        <v>77</v>
      </c>
    </row>
    <row r="79" spans="16:16" x14ac:dyDescent="0.25">
      <c r="P79">
        <v>78</v>
      </c>
    </row>
    <row r="80" spans="16:16" x14ac:dyDescent="0.25">
      <c r="P80">
        <v>79</v>
      </c>
    </row>
    <row r="81" spans="16:16" x14ac:dyDescent="0.25">
      <c r="P81">
        <v>80</v>
      </c>
    </row>
    <row r="82" spans="16:16" x14ac:dyDescent="0.25">
      <c r="P82">
        <v>81</v>
      </c>
    </row>
    <row r="83" spans="16:16" x14ac:dyDescent="0.25">
      <c r="P83">
        <v>82</v>
      </c>
    </row>
    <row r="84" spans="16:16" x14ac:dyDescent="0.25">
      <c r="P84">
        <v>83</v>
      </c>
    </row>
    <row r="85" spans="16:16" x14ac:dyDescent="0.25">
      <c r="P85">
        <v>84</v>
      </c>
    </row>
    <row r="86" spans="16:16" x14ac:dyDescent="0.25">
      <c r="P86">
        <v>85</v>
      </c>
    </row>
    <row r="87" spans="16:16" x14ac:dyDescent="0.25">
      <c r="P87">
        <v>86</v>
      </c>
    </row>
    <row r="88" spans="16:16" x14ac:dyDescent="0.25">
      <c r="P88">
        <v>87</v>
      </c>
    </row>
    <row r="89" spans="16:16" x14ac:dyDescent="0.25">
      <c r="P89">
        <v>88</v>
      </c>
    </row>
    <row r="90" spans="16:16" x14ac:dyDescent="0.25">
      <c r="P90">
        <v>89</v>
      </c>
    </row>
    <row r="91" spans="16:16" x14ac:dyDescent="0.25">
      <c r="P91">
        <v>90</v>
      </c>
    </row>
    <row r="92" spans="16:16" x14ac:dyDescent="0.25">
      <c r="P92">
        <v>91</v>
      </c>
    </row>
    <row r="93" spans="16:16" x14ac:dyDescent="0.25">
      <c r="P93">
        <v>92</v>
      </c>
    </row>
    <row r="94" spans="16:16" x14ac:dyDescent="0.25">
      <c r="P94">
        <v>93</v>
      </c>
    </row>
    <row r="95" spans="16:16" x14ac:dyDescent="0.25">
      <c r="P95">
        <v>94</v>
      </c>
    </row>
    <row r="96" spans="16:16" x14ac:dyDescent="0.25">
      <c r="P96">
        <v>95</v>
      </c>
    </row>
    <row r="97" spans="16:16" x14ac:dyDescent="0.25">
      <c r="P97">
        <v>96</v>
      </c>
    </row>
    <row r="98" spans="16:16" x14ac:dyDescent="0.25">
      <c r="P98">
        <v>97</v>
      </c>
    </row>
    <row r="99" spans="16:16" x14ac:dyDescent="0.25">
      <c r="P99">
        <v>98</v>
      </c>
    </row>
    <row r="100" spans="16:16" x14ac:dyDescent="0.25">
      <c r="P100">
        <v>99</v>
      </c>
    </row>
    <row r="101" spans="16:16" x14ac:dyDescent="0.25">
      <c r="P101">
        <v>100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5" ma:contentTypeDescription="Create a new document." ma:contentTypeScope="" ma:versionID="99f4f04466fedf0977600084dfaebbbe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74ff2c2bf4e5e5b0a0b542f5180e2907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Props1.xml><?xml version="1.0" encoding="utf-8"?>
<ds:datastoreItem xmlns:ds="http://schemas.openxmlformats.org/officeDocument/2006/customXml" ds:itemID="{1254F69F-5AD4-46A1-AB29-9D6ABCC48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DD6988-DF56-4729-B751-B7530C350C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64A2E0-AF53-45D5-96B0-71EAD11096F6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52c529d8-aea9-4dc1-9253-a6c72237b187"/>
    <ds:schemaRef ds:uri="1d7daf1f-6f92-47a6-beb7-00ae3cae8b55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Suivi de commande</vt:lpstr>
      <vt:lpstr>Liste</vt:lpstr>
      <vt:lpstr>Lbut</vt:lpstr>
      <vt:lpstr>Lfournisseur</vt:lpstr>
      <vt:lpstr>Lpresse</vt:lpstr>
      <vt:lpstr>Lurgence</vt:lpstr>
      <vt:lpstr>Taction</vt:lpstr>
      <vt:lpstr>Tbut</vt:lpstr>
      <vt:lpstr>Tfournisseur</vt:lpstr>
      <vt:lpstr>Tpresse</vt:lpstr>
      <vt:lpstr>Turgence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DjiDji .</cp:lastModifiedBy>
  <dcterms:created xsi:type="dcterms:W3CDTF">2023-09-14T12:49:15Z</dcterms:created>
  <dcterms:modified xsi:type="dcterms:W3CDTF">2024-02-08T14:40:37Z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