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A1BA535E-136B-4634-8A8B-3FA6FCB8737A}" xr6:coauthVersionLast="47" xr6:coauthVersionMax="47" xr10:uidLastSave="{00000000-0000-0000-0000-000000000000}"/>
  <bookViews>
    <workbookView xWindow="-120" yWindow="-120" windowWidth="29040" windowHeight="15840" tabRatio="536" activeTab="3" xr2:uid="{4D79F9E6-891E-4E38-AB78-A7F4F9D8F1DE}"/>
    <workbookView xWindow="-120" yWindow="-120" windowWidth="29040" windowHeight="15840" activeTab="1" xr2:uid="{9E45C2AF-736C-4DCD-83E9-44ADDFD407C9}"/>
  </bookViews>
  <sheets>
    <sheet name="Fiche besoin chantier" sheetId="5" r:id="rId1"/>
    <sheet name="Fiche besoin bureau" sheetId="8" r:id="rId2"/>
    <sheet name="Récap besoin personnel" sheetId="10" r:id="rId3"/>
    <sheet name="CDE" sheetId="11" r:id="rId4"/>
  </sheets>
  <externalReferences>
    <externalReference r:id="rId5"/>
  </externalReferences>
  <definedNames>
    <definedName name="_xlnm._FilterDatabase" localSheetId="1" hidden="1">'Fiche besoin bureau'!$A$1:$O$21</definedName>
    <definedName name="_xlnm._FilterDatabase" localSheetId="0" hidden="1">'Fiche besoin chantier'!$A$1:$O$20</definedName>
    <definedName name="_xlnm._FilterDatabase" localSheetId="2" hidden="1">'Récap besoin personnel'!$A$1:$A$59</definedName>
    <definedName name="CHAUSSURES">[1]Feuil1!$A$2:$A$4</definedName>
    <definedName name="_xlnm.Print_Titles" localSheetId="1">'Fiche besoin bureau'!$1:$2</definedName>
    <definedName name="_xlnm.Print_Titles" localSheetId="0">'Fiche besoin chantier'!$1:$2</definedName>
    <definedName name="_xlnm.Print_Titles" localSheetId="2">'Récap besoin personnel'!$1:$1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29" i="11" l="1"/>
  <c r="E28" i="11"/>
  <c r="E27" i="11"/>
  <c r="E26" i="11"/>
  <c r="E25" i="11"/>
  <c r="E24" i="11"/>
  <c r="E23" i="11"/>
  <c r="E22" i="11"/>
  <c r="E21" i="11"/>
  <c r="E20" i="11"/>
  <c r="E19" i="11"/>
  <c r="E18" i="11"/>
  <c r="E17" i="11"/>
  <c r="E16" i="11"/>
  <c r="E15" i="11"/>
  <c r="E14" i="11"/>
  <c r="E13" i="11"/>
  <c r="E12" i="11"/>
  <c r="E11" i="11"/>
  <c r="E10" i="11"/>
  <c r="E9" i="11"/>
  <c r="E8" i="11"/>
  <c r="E7" i="11"/>
  <c r="E6" i="11"/>
  <c r="E5" i="11"/>
  <c r="E4" i="11"/>
  <c r="E3" i="11"/>
  <c r="E2" i="11"/>
  <c r="A3" i="10" a="1"/>
  <c r="A3" i="10" s="1"/>
  <c r="B3" i="10" s="1"/>
  <c r="K9" i="10" l="1"/>
  <c r="C9" i="10"/>
  <c r="I8" i="10"/>
  <c r="O7" i="10"/>
  <c r="G7" i="10"/>
  <c r="M6" i="10"/>
  <c r="I6" i="10"/>
  <c r="O5" i="10"/>
  <c r="G5" i="10"/>
  <c r="C5" i="10"/>
  <c r="M4" i="10"/>
  <c r="E4" i="10"/>
  <c r="N9" i="10"/>
  <c r="J9" i="10"/>
  <c r="F9" i="10"/>
  <c r="B9" i="10"/>
  <c r="L8" i="10"/>
  <c r="H8" i="10"/>
  <c r="D8" i="10"/>
  <c r="N7" i="10"/>
  <c r="J7" i="10"/>
  <c r="F7" i="10"/>
  <c r="B7" i="10"/>
  <c r="L6" i="10"/>
  <c r="H6" i="10"/>
  <c r="D6" i="10"/>
  <c r="N5" i="10"/>
  <c r="J5" i="10"/>
  <c r="F5" i="10"/>
  <c r="B5" i="10"/>
  <c r="L4" i="10"/>
  <c r="H4" i="10"/>
  <c r="D4" i="10"/>
  <c r="O9" i="10"/>
  <c r="G9" i="10"/>
  <c r="M8" i="10"/>
  <c r="E8" i="10"/>
  <c r="K7" i="10"/>
  <c r="C7" i="10"/>
  <c r="E6" i="10"/>
  <c r="K5" i="10"/>
  <c r="I4" i="10"/>
  <c r="M9" i="10"/>
  <c r="I9" i="10"/>
  <c r="E9" i="10"/>
  <c r="O8" i="10"/>
  <c r="K8" i="10"/>
  <c r="G8" i="10"/>
  <c r="C8" i="10"/>
  <c r="M7" i="10"/>
  <c r="I7" i="10"/>
  <c r="E7" i="10"/>
  <c r="O6" i="10"/>
  <c r="K6" i="10"/>
  <c r="G6" i="10"/>
  <c r="C6" i="10"/>
  <c r="M5" i="10"/>
  <c r="I5" i="10"/>
  <c r="E5" i="10"/>
  <c r="O4" i="10"/>
  <c r="K4" i="10"/>
  <c r="G4" i="10"/>
  <c r="C4" i="10"/>
  <c r="L9" i="10"/>
  <c r="H9" i="10"/>
  <c r="D9" i="10"/>
  <c r="N8" i="10"/>
  <c r="J8" i="10"/>
  <c r="F8" i="10"/>
  <c r="B8" i="10"/>
  <c r="L7" i="10"/>
  <c r="H7" i="10"/>
  <c r="D7" i="10"/>
  <c r="N6" i="10"/>
  <c r="J6" i="10"/>
  <c r="F6" i="10"/>
  <c r="B6" i="10"/>
  <c r="L5" i="10"/>
  <c r="H5" i="10"/>
  <c r="D5" i="10"/>
  <c r="N4" i="10"/>
  <c r="J4" i="10"/>
  <c r="F4" i="10"/>
  <c r="B4" i="10"/>
  <c r="L3" i="10"/>
  <c r="H3" i="10"/>
  <c r="D3" i="10"/>
  <c r="N3" i="10"/>
  <c r="J3" i="10"/>
  <c r="F3" i="10"/>
  <c r="M3" i="10"/>
  <c r="I3" i="10"/>
  <c r="E3" i="10"/>
  <c r="O3" i="10"/>
  <c r="K3" i="10"/>
  <c r="G3" i="10"/>
  <c r="C3" i="10"/>
  <c r="F23" i="11" l="1" a="1"/>
  <c r="F23" i="11" s="1"/>
  <c r="F25" i="11" a="1"/>
  <c r="F25" i="11" s="1"/>
  <c r="F27" i="11" a="1"/>
  <c r="F27" i="11" s="1"/>
  <c r="F29" i="11" a="1"/>
  <c r="F29" i="11" s="1"/>
  <c r="F24" i="11" a="1"/>
  <c r="F24" i="11" s="1"/>
  <c r="F26" i="11" a="1"/>
  <c r="F26" i="11" s="1"/>
  <c r="F28" i="11" a="1"/>
  <c r="F28" i="11" s="1"/>
  <c r="F16" i="11" a="1"/>
  <c r="F16" i="11" s="1"/>
  <c r="F18" i="11" a="1"/>
  <c r="F18" i="11" s="1"/>
  <c r="F20" i="11" a="1"/>
  <c r="F20" i="11" s="1"/>
  <c r="F22" i="11" a="1"/>
  <c r="F22" i="11" s="1"/>
  <c r="F17" i="11" a="1"/>
  <c r="F17" i="11" s="1"/>
  <c r="F19" i="11" a="1"/>
  <c r="F19" i="11" s="1"/>
  <c r="F21" i="11" a="1"/>
  <c r="F21" i="11" s="1"/>
  <c r="F3" i="11" a="1"/>
  <c r="F3" i="11" s="1"/>
  <c r="F5" i="11" a="1"/>
  <c r="F5" i="11" s="1"/>
  <c r="F7" i="11" a="1"/>
  <c r="F7" i="11" s="1"/>
  <c r="F4" i="11" a="1"/>
  <c r="F4" i="11" s="1"/>
  <c r="F6" i="11" a="1"/>
  <c r="F6" i="11" s="1"/>
  <c r="F8" i="11" a="1"/>
  <c r="F8" i="11" s="1"/>
  <c r="F9" i="11" a="1"/>
  <c r="F9" i="11" s="1"/>
  <c r="F11" i="11" a="1"/>
  <c r="F11" i="11" s="1"/>
  <c r="F13" i="11" a="1"/>
  <c r="F13" i="11" s="1"/>
  <c r="F15" i="11" a="1"/>
  <c r="F15" i="11" s="1"/>
  <c r="F10" i="11" a="1"/>
  <c r="F10" i="11" s="1"/>
  <c r="F12" i="11" a="1"/>
  <c r="F12" i="11" s="1"/>
  <c r="F14" i="11" a="1"/>
  <c r="F14" i="11" s="1"/>
  <c r="F2" i="11" a="1"/>
  <c r="F2" i="11" s="1"/>
  <c r="R5" i="10" a="1"/>
  <c r="R5" i="10" s="1"/>
  <c r="S5" i="10" a="1"/>
  <c r="S5" i="10" s="1"/>
  <c r="R3" i="10" a="1"/>
  <c r="R3" i="10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<sst xmlns="http://schemas.openxmlformats.org/spreadsheetml/2006/main" count="146" uniqueCount="45">
  <si>
    <t>Nom prénom</t>
  </si>
  <si>
    <t>Pantalon de pluie</t>
  </si>
  <si>
    <t>Pantalon vert</t>
  </si>
  <si>
    <t>Parka</t>
  </si>
  <si>
    <t>Botte de pluie</t>
  </si>
  <si>
    <t>Botte fourrée</t>
  </si>
  <si>
    <t>Qte</t>
  </si>
  <si>
    <t>Tee-shirt</t>
  </si>
  <si>
    <t>Sweat</t>
  </si>
  <si>
    <t>Blouson leger</t>
  </si>
  <si>
    <t>Pointure</t>
  </si>
  <si>
    <t>Taille 0 à 6</t>
  </si>
  <si>
    <t>Taille S à 4XL</t>
  </si>
  <si>
    <t>Taille S à 3XL</t>
  </si>
  <si>
    <t>Chaussures de sécurité</t>
  </si>
  <si>
    <t>Casque</t>
  </si>
  <si>
    <t>Taille S à 4L</t>
  </si>
  <si>
    <t>Taille S à 5XL</t>
  </si>
  <si>
    <t>date fabrication / utilisation</t>
  </si>
  <si>
    <t>Pierre</t>
  </si>
  <si>
    <t>Olivier</t>
  </si>
  <si>
    <t>Jacques</t>
  </si>
  <si>
    <t>Brad</t>
  </si>
  <si>
    <t>Kelly</t>
  </si>
  <si>
    <t>David</t>
  </si>
  <si>
    <t>Sylvie</t>
  </si>
  <si>
    <t>2</t>
  </si>
  <si>
    <t>L</t>
  </si>
  <si>
    <t>M</t>
  </si>
  <si>
    <t>S</t>
  </si>
  <si>
    <t>XL</t>
  </si>
  <si>
    <t>10</t>
  </si>
  <si>
    <t>25</t>
  </si>
  <si>
    <t>2XL</t>
  </si>
  <si>
    <t>DESIGNATION</t>
  </si>
  <si>
    <t>TAILLE
Couleur</t>
  </si>
  <si>
    <t>STOCK DISPONIBLE</t>
  </si>
  <si>
    <t>COUT UNITAIRE</t>
  </si>
  <si>
    <t>MONTANT DU STOCK</t>
  </si>
  <si>
    <t>2L</t>
  </si>
  <si>
    <t>3L</t>
  </si>
  <si>
    <t>4L</t>
  </si>
  <si>
    <t>3XL</t>
  </si>
  <si>
    <t>BESOIN</t>
  </si>
  <si>
    <t>4XL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</si>
</sst>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</numFmts>
  <fonts count="11" x14ac:knownFonts="1">
    <font>
      <sz val="11"/>
      <color theme="1"/>
      <name val="Calibri"/>
      <family val="2"/>
      <scheme val="minor"/>
    </font>
    <font>
      <b/>
      <sz val="14"/>
      <name val="Calibri"/>
      <family val="2"/>
      <scheme val="minor"/>
    </font>
    <font>
      <b/>
      <sz val="14"/>
      <color indexed="63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name val="Calibri"/>
      <family val="2"/>
      <scheme val="minor"/>
    </font>
    <font>
      <sz val="14"/>
      <color rgb="FF000000"/>
      <name val="Times New Roman"/>
      <family val="1"/>
    </font>
    <font>
      <sz val="8"/>
      <name val="Calibri"/>
      <family val="2"/>
      <scheme val="minor"/>
    </font>
    <font>
      <b/>
      <sz val="24"/>
      <color indexed="63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i/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FF"/>
      </patternFill>
    </fill>
    <fill>
      <patternFill patternType="solid">
        <fgColor rgb="FFFFFF99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medium">
        <color auto="1"/>
      </left>
      <right style="double">
        <color auto="1"/>
      </right>
      <top style="medium">
        <color auto="1"/>
      </top>
      <bottom style="medium">
        <color auto="1"/>
      </bottom>
      <diagonal/>
    </border>
    <border>
      <left style="double">
        <color auto="1"/>
      </left>
      <right style="double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double">
        <color auto="1"/>
      </right>
      <top style="medium">
        <color auto="1"/>
      </top>
      <bottom style="hair">
        <color auto="1"/>
      </bottom>
      <diagonal/>
    </border>
    <border>
      <left style="double">
        <color auto="1"/>
      </left>
      <right style="double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 style="double">
        <color auto="1"/>
      </right>
      <top style="hair">
        <color auto="1"/>
      </top>
      <bottom style="hair">
        <color auto="1"/>
      </bottom>
      <diagonal/>
    </border>
    <border>
      <left style="double">
        <color auto="1"/>
      </left>
      <right style="double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double">
        <color auto="1"/>
      </right>
      <top style="hair">
        <color auto="1"/>
      </top>
      <bottom style="thick">
        <color indexed="64"/>
      </bottom>
      <diagonal/>
    </border>
    <border>
      <left style="double">
        <color auto="1"/>
      </left>
      <right style="double">
        <color auto="1"/>
      </right>
      <top style="hair">
        <color auto="1"/>
      </top>
      <bottom style="thick">
        <color indexed="64"/>
      </bottom>
      <diagonal/>
    </border>
    <border>
      <left style="medium">
        <color auto="1"/>
      </left>
      <right style="double">
        <color auto="1"/>
      </right>
      <top style="thick">
        <color indexed="64"/>
      </top>
      <bottom style="hair">
        <color auto="1"/>
      </bottom>
      <diagonal/>
    </border>
    <border>
      <left style="double">
        <color auto="1"/>
      </left>
      <right style="double">
        <color auto="1"/>
      </right>
      <top style="thick">
        <color indexed="64"/>
      </top>
      <bottom style="hair">
        <color auto="1"/>
      </bottom>
      <diagonal/>
    </border>
    <border>
      <left style="double">
        <color auto="1"/>
      </left>
      <right/>
      <top style="medium">
        <color auto="1"/>
      </top>
      <bottom style="hair">
        <color auto="1"/>
      </bottom>
      <diagonal/>
    </border>
    <border>
      <left style="double">
        <color auto="1"/>
      </left>
      <right/>
      <top style="hair">
        <color auto="1"/>
      </top>
      <bottom style="hair">
        <color auto="1"/>
      </bottom>
      <diagonal/>
    </border>
    <border>
      <left style="double">
        <color auto="1"/>
      </left>
      <right/>
      <top style="hair">
        <color auto="1"/>
      </top>
      <bottom style="thick">
        <color indexed="64"/>
      </bottom>
      <diagonal/>
    </border>
    <border>
      <left style="double">
        <color auto="1"/>
      </left>
      <right style="double">
        <color auto="1"/>
      </right>
      <top style="medium">
        <color auto="1"/>
      </top>
      <bottom/>
      <diagonal/>
    </border>
    <border>
      <left style="double">
        <color auto="1"/>
      </left>
      <right style="double">
        <color auto="1"/>
      </right>
      <top/>
      <bottom style="hair">
        <color auto="1"/>
      </bottom>
      <diagonal/>
    </border>
  </borders>
  <cellStyleXfs count="2">
    <xf numFmtId="0" fontId="0" fillId="0" borderId="0"/>
    <xf numFmtId="44" fontId="8" fillId="0" borderId="0" applyFont="0" applyFill="0" applyBorder="0" applyAlignment="0" applyProtection="0"/>
  </cellStyleXfs>
  <cellXfs count="55">
    <xf numFmtId="0" fontId="0" fillId="0" borderId="0" xfId="0"/>
    <xf numFmtId="0" fontId="0" fillId="0" borderId="0" xfId="0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49" fontId="5" fillId="3" borderId="1" xfId="0" applyNumberFormat="1" applyFont="1" applyFill="1" applyBorder="1" applyAlignment="1">
      <alignment horizontal="center" vertical="center" wrapText="1" readingOrder="1"/>
    </xf>
    <xf numFmtId="49" fontId="4" fillId="0" borderId="1" xfId="0" applyNumberFormat="1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49" fontId="5" fillId="3" borderId="5" xfId="0" applyNumberFormat="1" applyFont="1" applyFill="1" applyBorder="1" applyAlignment="1">
      <alignment horizontal="center" vertical="center" wrapText="1" readingOrder="1"/>
    </xf>
    <xf numFmtId="0" fontId="2" fillId="2" borderId="3" xfId="0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/>
    </xf>
    <xf numFmtId="0" fontId="2" fillId="4" borderId="5" xfId="0" applyFont="1" applyFill="1" applyBorder="1" applyAlignment="1">
      <alignment horizontal="center" vertical="center" wrapText="1"/>
    </xf>
    <xf numFmtId="0" fontId="1" fillId="4" borderId="5" xfId="0" applyFont="1" applyFill="1" applyBorder="1" applyAlignment="1">
      <alignment horizontal="center" vertical="center" wrapText="1"/>
    </xf>
    <xf numFmtId="0" fontId="1" fillId="4" borderId="5" xfId="0" applyFont="1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5" fillId="3" borderId="5" xfId="0" applyFont="1" applyFill="1" applyBorder="1" applyAlignment="1">
      <alignment horizontal="center" vertical="center" wrapText="1" readingOrder="1"/>
    </xf>
    <xf numFmtId="14" fontId="5" fillId="3" borderId="1" xfId="0" applyNumberFormat="1" applyFont="1" applyFill="1" applyBorder="1" applyAlignment="1">
      <alignment horizontal="center" vertical="center" wrapText="1" readingOrder="1"/>
    </xf>
    <xf numFmtId="14" fontId="0" fillId="0" borderId="5" xfId="0" applyNumberFormat="1" applyBorder="1" applyAlignment="1">
      <alignment horizontal="center" vertical="center"/>
    </xf>
    <xf numFmtId="0" fontId="9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 wrapText="1"/>
    </xf>
    <xf numFmtId="0" fontId="10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164" fontId="1" fillId="0" borderId="10" xfId="0" applyNumberFormat="1" applyFont="1" applyBorder="1" applyAlignment="1">
      <alignment vertical="center"/>
    </xf>
    <xf numFmtId="0" fontId="10" fillId="0" borderId="11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164" fontId="1" fillId="0" borderId="12" xfId="0" applyNumberFormat="1" applyFont="1" applyBorder="1" applyAlignment="1">
      <alignment vertical="center"/>
    </xf>
    <xf numFmtId="0" fontId="10" fillId="0" borderId="13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164" fontId="1" fillId="0" borderId="14" xfId="0" applyNumberFormat="1" applyFont="1" applyBorder="1" applyAlignment="1">
      <alignment vertical="center"/>
    </xf>
    <xf numFmtId="0" fontId="10" fillId="0" borderId="15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44" fontId="1" fillId="0" borderId="16" xfId="1" applyFont="1" applyFill="1" applyBorder="1" applyAlignment="1">
      <alignment vertical="center"/>
    </xf>
    <xf numFmtId="44" fontId="1" fillId="0" borderId="12" xfId="1" applyFont="1" applyFill="1" applyBorder="1" applyAlignment="1">
      <alignment vertical="center"/>
    </xf>
    <xf numFmtId="44" fontId="1" fillId="0" borderId="14" xfId="1" applyFont="1" applyFill="1" applyBorder="1" applyAlignment="1">
      <alignment vertical="center"/>
    </xf>
    <xf numFmtId="0" fontId="1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7" fillId="2" borderId="4" xfId="0" applyFont="1" applyFill="1" applyBorder="1" applyAlignment="1">
      <alignment horizontal="center" vertical="center" wrapText="1"/>
    </xf>
    <xf numFmtId="0" fontId="7" fillId="2" borderId="5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1" fillId="0" borderId="17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1" fillId="4" borderId="20" xfId="0" applyFont="1" applyFill="1" applyBorder="1" applyAlignment="1">
      <alignment horizontal="center" vertical="center" wrapText="1"/>
    </xf>
    <xf numFmtId="0" fontId="1" fillId="4" borderId="21" xfId="0" applyFont="1" applyFill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colors>
    <mruColors>
      <color rgb="FFFFFF99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752475</xdr:colOff>
      <xdr:row>0</xdr:row>
      <xdr:rowOff>714375</xdr:rowOff>
    </xdr:from>
    <xdr:to>
      <xdr:col>15</xdr:col>
      <xdr:colOff>114300</xdr:colOff>
      <xdr:row>6</xdr:row>
      <xdr:rowOff>200025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8933F32-43E0-AE04-9657-D435BD5E1EAA}"/>
            </a:ext>
          </a:extLst>
        </xdr:cNvPr>
        <xdr:cNvSpPr txBox="1"/>
      </xdr:nvSpPr>
      <xdr:spPr>
        <a:xfrm>
          <a:off x="10267950" y="714375"/>
          <a:ext cx="5457825" cy="1400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D’après l’onglet « récap besoin personnel » je voudrais automatiser le remplissage de la colonne « besoin » de l’onglet CDE. Le but est de connaitre le besoin total à commander pour chaque taille de vêtement.</a:t>
          </a:r>
        </a:p>
        <a:p>
          <a:r>
            <a:rPr lang="fr-FR"/>
            <a:t>Je souhaiterais que cela fonctionne sans avoir à modifier l’architecture du tableau de l’onglet récap besoin personnel dans la mesure du possible. J’ai tenté la fonction somme.si.ens mais ça n’a rien donné !</a:t>
          </a:r>
        </a:p>
        <a:p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ggazagne\Desktop\GUILLAUME%20RESONANCE.%20V2\EPI%20-%20VPI\1&#232;re%20campagne%202023\TABLEAU%20Saisie%20V&#234;tements%20Chaussures%20Parka%201ere%20campagne%202023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Informations"/>
      <sheetName val="Besoins VETEMENTS ET CHAUSSURES"/>
      <sheetName val="Feuil1"/>
      <sheetName val="Besoins PARKA"/>
      <sheetName val="Aide"/>
    </sheetNames>
    <sheetDataSet>
      <sheetData sheetId="0"/>
      <sheetData sheetId="1"/>
      <sheetData sheetId="2">
        <row r="2">
          <cell r="A2" t="str">
            <v>TERRASSIER / ELECTRICIEN / MONTEUR…</v>
          </cell>
        </row>
        <row r="3">
          <cell r="A3" t="str">
            <v>ELECTRICIEN TST</v>
          </cell>
        </row>
        <row r="4">
          <cell r="A4" t="str">
            <v>ENROBE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7CC84F-09F7-4CC5-8FAE-B0A876EDBA7B}">
  <sheetPr codeName="Feuil5">
    <pageSetUpPr fitToPage="1"/>
  </sheetPr>
  <dimension ref="A1:O20"/>
  <sheetViews>
    <sheetView workbookViewId="0">
      <selection activeCell="G1" sqref="G1:H1"/>
    </sheetView>
    <sheetView workbookViewId="1">
      <selection sqref="A1:A2"/>
    </sheetView>
  </sheetViews>
  <sheetFormatPr baseColWidth="10" defaultColWidth="11.42578125" defaultRowHeight="15" x14ac:dyDescent="0.25"/>
  <cols>
    <col min="1" max="1" width="41.85546875" style="1" bestFit="1" customWidth="1"/>
    <col min="2" max="2" width="26.28515625" style="1" customWidth="1"/>
    <col min="3" max="3" width="10.7109375" style="1" customWidth="1"/>
    <col min="4" max="4" width="14.28515625" style="1" bestFit="1" customWidth="1"/>
    <col min="5" max="5" width="10.7109375" style="1" customWidth="1"/>
    <col min="6" max="6" width="13.28515625" style="1" bestFit="1" customWidth="1"/>
    <col min="7" max="7" width="10.7109375" style="1" customWidth="1"/>
    <col min="8" max="8" width="15.7109375" style="1" bestFit="1" customWidth="1"/>
    <col min="9" max="9" width="10.7109375" style="1" customWidth="1"/>
    <col min="10" max="10" width="15.7109375" style="1" customWidth="1"/>
    <col min="11" max="11" width="15.7109375" style="1" bestFit="1" customWidth="1"/>
    <col min="12" max="12" width="17" style="1" bestFit="1" customWidth="1"/>
    <col min="13" max="13" width="27.85546875" style="1" bestFit="1" customWidth="1"/>
    <col min="14" max="14" width="17.5703125" style="1" bestFit="1" customWidth="1"/>
    <col min="15" max="15" width="17" style="1" bestFit="1" customWidth="1"/>
    <col min="16" max="16384" width="11.42578125" style="1"/>
  </cols>
  <sheetData>
    <row r="1" spans="1:15" ht="30" customHeight="1" x14ac:dyDescent="0.25">
      <c r="A1" s="44" t="s">
        <v>0</v>
      </c>
      <c r="B1" s="9" t="s">
        <v>15</v>
      </c>
      <c r="C1" s="43" t="s">
        <v>1</v>
      </c>
      <c r="D1" s="43"/>
      <c r="E1" s="45" t="s">
        <v>2</v>
      </c>
      <c r="F1" s="46"/>
      <c r="G1" s="43" t="s">
        <v>7</v>
      </c>
      <c r="H1" s="43"/>
      <c r="I1" s="43" t="s">
        <v>8</v>
      </c>
      <c r="J1" s="43"/>
      <c r="K1" s="4" t="s">
        <v>3</v>
      </c>
      <c r="L1" s="4" t="s">
        <v>9</v>
      </c>
      <c r="M1" s="4" t="s">
        <v>14</v>
      </c>
      <c r="N1" s="4" t="s">
        <v>4</v>
      </c>
      <c r="O1" s="4" t="s">
        <v>5</v>
      </c>
    </row>
    <row r="2" spans="1:15" ht="37.5" x14ac:dyDescent="0.25">
      <c r="A2" s="44"/>
      <c r="B2" s="11" t="s">
        <v>18</v>
      </c>
      <c r="C2" s="11" t="s">
        <v>6</v>
      </c>
      <c r="D2" s="10" t="s">
        <v>16</v>
      </c>
      <c r="E2" s="10" t="s">
        <v>6</v>
      </c>
      <c r="F2" s="10" t="s">
        <v>11</v>
      </c>
      <c r="G2" s="10" t="s">
        <v>6</v>
      </c>
      <c r="H2" s="10" t="s">
        <v>12</v>
      </c>
      <c r="I2" s="10" t="s">
        <v>6</v>
      </c>
      <c r="J2" s="10" t="s">
        <v>12</v>
      </c>
      <c r="K2" s="12" t="s">
        <v>13</v>
      </c>
      <c r="L2" s="12" t="s">
        <v>17</v>
      </c>
      <c r="M2" s="12" t="s">
        <v>10</v>
      </c>
      <c r="N2" s="12" t="s">
        <v>10</v>
      </c>
      <c r="O2" s="12" t="s">
        <v>10</v>
      </c>
    </row>
    <row r="3" spans="1:15" ht="30" customHeight="1" x14ac:dyDescent="0.25">
      <c r="A3" s="5" t="s">
        <v>19</v>
      </c>
      <c r="B3" s="25">
        <v>45290</v>
      </c>
      <c r="C3" s="6" t="s">
        <v>26</v>
      </c>
      <c r="D3" s="2" t="s">
        <v>27</v>
      </c>
      <c r="E3" s="2">
        <v>7</v>
      </c>
      <c r="F3" s="2">
        <v>2</v>
      </c>
      <c r="G3" s="2"/>
      <c r="H3" s="2"/>
      <c r="I3" s="2"/>
      <c r="J3" s="7"/>
      <c r="K3" s="7"/>
      <c r="L3" s="7"/>
      <c r="M3" s="7"/>
      <c r="N3" s="7"/>
      <c r="O3" s="7"/>
    </row>
    <row r="4" spans="1:15" ht="30" customHeight="1" x14ac:dyDescent="0.25">
      <c r="A4" s="5" t="s">
        <v>20</v>
      </c>
      <c r="B4" s="25">
        <v>45162</v>
      </c>
      <c r="C4" s="6" t="s">
        <v>31</v>
      </c>
      <c r="D4" s="2" t="s">
        <v>28</v>
      </c>
      <c r="E4" s="2">
        <v>8</v>
      </c>
      <c r="F4" s="2">
        <v>4</v>
      </c>
      <c r="G4" s="2"/>
      <c r="H4" s="2"/>
      <c r="I4" s="2"/>
      <c r="J4" s="7"/>
      <c r="K4" s="7"/>
      <c r="L4" s="7"/>
      <c r="M4" s="7"/>
      <c r="N4" s="7"/>
      <c r="O4" s="7"/>
    </row>
    <row r="5" spans="1:15" ht="30" customHeight="1" x14ac:dyDescent="0.25">
      <c r="A5" s="5" t="s">
        <v>21</v>
      </c>
      <c r="B5" s="25">
        <v>45468</v>
      </c>
      <c r="C5" s="6" t="s">
        <v>32</v>
      </c>
      <c r="D5" s="2" t="s">
        <v>27</v>
      </c>
      <c r="E5" s="2">
        <v>4</v>
      </c>
      <c r="F5" s="2">
        <v>2</v>
      </c>
      <c r="G5" s="2"/>
      <c r="H5" s="2"/>
      <c r="I5" s="2"/>
      <c r="J5" s="7"/>
      <c r="K5" s="7"/>
      <c r="L5" s="7"/>
      <c r="M5" s="7"/>
      <c r="N5" s="7"/>
      <c r="O5" s="7"/>
    </row>
    <row r="6" spans="1:15" ht="30" customHeight="1" x14ac:dyDescent="0.25">
      <c r="A6" s="5"/>
      <c r="B6" s="5"/>
      <c r="C6" s="6"/>
      <c r="D6" s="2"/>
      <c r="E6" s="2"/>
      <c r="F6" s="2"/>
      <c r="G6" s="2"/>
      <c r="H6" s="2"/>
      <c r="I6" s="2"/>
      <c r="J6" s="7"/>
      <c r="K6" s="7"/>
      <c r="L6" s="7"/>
      <c r="M6" s="7"/>
      <c r="N6" s="7"/>
      <c r="O6" s="7"/>
    </row>
    <row r="7" spans="1:15" ht="30" customHeight="1" x14ac:dyDescent="0.25">
      <c r="A7" s="5"/>
      <c r="B7" s="5"/>
      <c r="C7" s="6"/>
      <c r="D7" s="2"/>
      <c r="E7" s="2"/>
      <c r="F7" s="2"/>
      <c r="G7" s="2"/>
      <c r="H7" s="2"/>
      <c r="I7" s="2"/>
      <c r="J7" s="7"/>
      <c r="K7" s="7"/>
      <c r="L7" s="7"/>
      <c r="M7" s="7"/>
      <c r="N7" s="7"/>
      <c r="O7" s="7"/>
    </row>
    <row r="8" spans="1:15" ht="30" customHeight="1" x14ac:dyDescent="0.25">
      <c r="A8" s="5"/>
      <c r="B8" s="5"/>
      <c r="C8" s="6"/>
      <c r="D8" s="2"/>
      <c r="E8" s="2"/>
      <c r="F8" s="2"/>
      <c r="G8" s="2"/>
      <c r="H8" s="2"/>
      <c r="I8" s="2"/>
      <c r="J8" s="7"/>
      <c r="K8" s="7"/>
      <c r="L8" s="7"/>
      <c r="M8" s="7"/>
      <c r="N8" s="7"/>
      <c r="O8" s="7"/>
    </row>
    <row r="9" spans="1:15" ht="30" customHeight="1" x14ac:dyDescent="0.25">
      <c r="A9" s="5"/>
      <c r="B9" s="5"/>
      <c r="C9" s="6"/>
      <c r="D9" s="2"/>
      <c r="E9" s="2"/>
      <c r="F9" s="2"/>
      <c r="G9" s="2"/>
      <c r="H9" s="2"/>
      <c r="I9" s="2"/>
      <c r="J9" s="7"/>
      <c r="K9" s="7"/>
      <c r="L9" s="7"/>
      <c r="M9" s="7"/>
      <c r="N9" s="7"/>
      <c r="O9" s="7"/>
    </row>
    <row r="10" spans="1:15" ht="30" customHeight="1" x14ac:dyDescent="0.25">
      <c r="A10" s="5"/>
      <c r="B10" s="5"/>
      <c r="C10" s="6"/>
      <c r="D10" s="2"/>
      <c r="E10" s="2"/>
      <c r="F10" s="2"/>
      <c r="G10" s="2"/>
      <c r="H10" s="2"/>
      <c r="I10" s="2"/>
      <c r="J10" s="7"/>
      <c r="K10" s="7"/>
      <c r="L10" s="7"/>
      <c r="M10" s="7"/>
      <c r="N10" s="7"/>
      <c r="O10" s="7"/>
    </row>
    <row r="11" spans="1:15" ht="30" customHeight="1" x14ac:dyDescent="0.25">
      <c r="A11" s="5"/>
      <c r="B11" s="5"/>
      <c r="C11" s="6"/>
      <c r="D11" s="2"/>
      <c r="E11" s="2"/>
      <c r="F11" s="2"/>
      <c r="G11" s="2"/>
      <c r="H11" s="2"/>
      <c r="I11" s="2"/>
      <c r="J11" s="7"/>
      <c r="K11" s="7"/>
      <c r="L11" s="7"/>
      <c r="M11" s="7"/>
      <c r="N11" s="7"/>
      <c r="O11" s="7"/>
    </row>
    <row r="12" spans="1:15" ht="30" customHeight="1" x14ac:dyDescent="0.25">
      <c r="A12" s="5"/>
      <c r="B12" s="5"/>
      <c r="C12" s="6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</row>
    <row r="13" spans="1:15" ht="30" customHeight="1" x14ac:dyDescent="0.25">
      <c r="A13" s="5"/>
      <c r="B13" s="5"/>
      <c r="C13" s="6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</row>
    <row r="14" spans="1:15" ht="30" customHeight="1" x14ac:dyDescent="0.25">
      <c r="A14" s="5"/>
      <c r="B14" s="5"/>
      <c r="C14" s="6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</row>
    <row r="15" spans="1:15" ht="30" customHeight="1" x14ac:dyDescent="0.25">
      <c r="A15" s="5"/>
      <c r="B15" s="5"/>
      <c r="C15" s="6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</row>
    <row r="16" spans="1:15" ht="30" customHeight="1" x14ac:dyDescent="0.25">
      <c r="A16" s="5"/>
      <c r="B16" s="5"/>
      <c r="C16" s="6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</row>
    <row r="17" spans="1:15" ht="30" customHeight="1" x14ac:dyDescent="0.25">
      <c r="A17" s="5"/>
      <c r="B17" s="5"/>
      <c r="C17" s="6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</row>
    <row r="18" spans="1:15" ht="30" customHeight="1" x14ac:dyDescent="0.25">
      <c r="A18" s="5"/>
      <c r="B18" s="5"/>
      <c r="C18" s="6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</row>
    <row r="19" spans="1:15" ht="30" customHeight="1" x14ac:dyDescent="0.25">
      <c r="A19" s="5"/>
      <c r="B19" s="5"/>
      <c r="C19" s="7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</row>
    <row r="20" spans="1:15" ht="30" customHeight="1" x14ac:dyDescent="0.25">
      <c r="A20" s="5"/>
      <c r="B20" s="5"/>
      <c r="C20" s="6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</row>
  </sheetData>
  <mergeCells count="5">
    <mergeCell ref="C1:D1"/>
    <mergeCell ref="G1:H1"/>
    <mergeCell ref="A1:A2"/>
    <mergeCell ref="I1:J1"/>
    <mergeCell ref="E1:F1"/>
  </mergeCells>
  <phoneticPr fontId="6" type="noConversion"/>
  <pageMargins left="0.70866141732283472" right="0.70866141732283472" top="0.74803149606299213" bottom="0.74803149606299213" header="0.31496062992125984" footer="0.31496062992125984"/>
  <pageSetup paperSize="9" scale="49" fitToHeight="0"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0A0E4C-26DB-43C0-B88E-72FF5F10F3D3}">
  <sheetPr codeName="Feuil6">
    <pageSetUpPr fitToPage="1"/>
  </sheetPr>
  <dimension ref="A1:O29"/>
  <sheetViews>
    <sheetView zoomScale="90" zoomScaleNormal="90" workbookViewId="0">
      <selection sqref="A1:A2"/>
    </sheetView>
    <sheetView tabSelected="1" workbookViewId="1">
      <selection activeCell="F5" sqref="F5"/>
    </sheetView>
  </sheetViews>
  <sheetFormatPr baseColWidth="10" defaultColWidth="11.42578125" defaultRowHeight="15" x14ac:dyDescent="0.25"/>
  <cols>
    <col min="1" max="1" width="35" style="1" bestFit="1" customWidth="1"/>
    <col min="2" max="2" width="19.42578125" style="1" bestFit="1" customWidth="1"/>
    <col min="3" max="3" width="10.7109375" style="1" customWidth="1"/>
    <col min="4" max="4" width="14.28515625" style="1" bestFit="1" customWidth="1"/>
    <col min="5" max="5" width="10.7109375" style="1" customWidth="1"/>
    <col min="6" max="6" width="13.28515625" style="1" bestFit="1" customWidth="1"/>
    <col min="7" max="7" width="10.7109375" style="1" customWidth="1"/>
    <col min="8" max="8" width="15.7109375" style="1" bestFit="1" customWidth="1"/>
    <col min="9" max="9" width="10.7109375" style="1" customWidth="1"/>
    <col min="10" max="10" width="15.7109375" style="1" customWidth="1"/>
    <col min="11" max="11" width="15.7109375" style="1" bestFit="1" customWidth="1"/>
    <col min="12" max="12" width="17" style="1" bestFit="1" customWidth="1"/>
    <col min="13" max="13" width="27.85546875" style="1" bestFit="1" customWidth="1"/>
    <col min="14" max="14" width="17.5703125" style="1" bestFit="1" customWidth="1"/>
    <col min="15" max="15" width="17" style="1" bestFit="1" customWidth="1"/>
    <col min="16" max="16384" width="11.42578125" style="1"/>
  </cols>
  <sheetData>
    <row r="1" spans="1:15" ht="30" customHeight="1" x14ac:dyDescent="0.25">
      <c r="A1" s="44" t="s">
        <v>0</v>
      </c>
      <c r="B1" s="16" t="s">
        <v>15</v>
      </c>
      <c r="C1" s="43" t="s">
        <v>1</v>
      </c>
      <c r="D1" s="43"/>
      <c r="E1" s="45" t="s">
        <v>2</v>
      </c>
      <c r="F1" s="46"/>
      <c r="G1" s="43" t="s">
        <v>7</v>
      </c>
      <c r="H1" s="43"/>
      <c r="I1" s="43" t="s">
        <v>8</v>
      </c>
      <c r="J1" s="43"/>
      <c r="K1" s="4" t="s">
        <v>3</v>
      </c>
      <c r="L1" s="4" t="s">
        <v>9</v>
      </c>
      <c r="M1" s="4" t="s">
        <v>14</v>
      </c>
      <c r="N1" s="4" t="s">
        <v>4</v>
      </c>
      <c r="O1" s="4" t="s">
        <v>5</v>
      </c>
    </row>
    <row r="2" spans="1:15" ht="37.5" x14ac:dyDescent="0.25">
      <c r="A2" s="44"/>
      <c r="B2" s="11" t="s">
        <v>18</v>
      </c>
      <c r="C2" s="11" t="s">
        <v>6</v>
      </c>
      <c r="D2" s="10" t="s">
        <v>16</v>
      </c>
      <c r="E2" s="10" t="s">
        <v>6</v>
      </c>
      <c r="F2" s="10" t="s">
        <v>11</v>
      </c>
      <c r="G2" s="10" t="s">
        <v>6</v>
      </c>
      <c r="H2" s="10" t="s">
        <v>12</v>
      </c>
      <c r="I2" s="10" t="s">
        <v>6</v>
      </c>
      <c r="J2" s="10" t="s">
        <v>12</v>
      </c>
      <c r="K2" s="12" t="s">
        <v>13</v>
      </c>
      <c r="L2" s="12" t="s">
        <v>17</v>
      </c>
      <c r="M2" s="12" t="s">
        <v>10</v>
      </c>
      <c r="N2" s="12" t="s">
        <v>10</v>
      </c>
      <c r="O2" s="12" t="s">
        <v>10</v>
      </c>
    </row>
    <row r="3" spans="1:15" ht="30" customHeight="1" x14ac:dyDescent="0.25">
      <c r="A3" s="5" t="s">
        <v>22</v>
      </c>
      <c r="B3" s="25">
        <v>45494</v>
      </c>
      <c r="C3" s="6"/>
      <c r="D3" s="2"/>
      <c r="E3" s="2">
        <v>4</v>
      </c>
      <c r="F3" s="2">
        <v>1</v>
      </c>
      <c r="G3" s="2">
        <v>8</v>
      </c>
      <c r="H3" s="2" t="s">
        <v>28</v>
      </c>
      <c r="I3" s="2"/>
      <c r="J3" s="7"/>
      <c r="K3" s="7"/>
      <c r="L3" s="7"/>
      <c r="M3" s="7"/>
      <c r="N3" s="7"/>
      <c r="O3" s="7"/>
    </row>
    <row r="4" spans="1:15" ht="30" customHeight="1" x14ac:dyDescent="0.25">
      <c r="A4" s="5" t="s">
        <v>23</v>
      </c>
      <c r="B4" s="25">
        <v>45667</v>
      </c>
      <c r="C4" s="6"/>
      <c r="D4" s="2"/>
      <c r="E4" s="2"/>
      <c r="F4" s="2"/>
      <c r="G4" s="2"/>
      <c r="H4" s="2"/>
      <c r="I4" s="2">
        <v>10</v>
      </c>
      <c r="J4" s="7" t="s">
        <v>29</v>
      </c>
      <c r="K4" s="7"/>
      <c r="L4" s="7"/>
      <c r="M4" s="7"/>
      <c r="N4" s="7"/>
      <c r="O4" s="7"/>
    </row>
    <row r="5" spans="1:15" ht="30" customHeight="1" x14ac:dyDescent="0.25">
      <c r="A5" s="5" t="s">
        <v>24</v>
      </c>
      <c r="B5" s="25">
        <v>45257</v>
      </c>
      <c r="C5" s="6"/>
      <c r="D5" s="2"/>
      <c r="E5" s="2"/>
      <c r="F5" s="2"/>
      <c r="G5" s="2">
        <v>7</v>
      </c>
      <c r="H5" s="2" t="s">
        <v>33</v>
      </c>
      <c r="I5" s="2"/>
      <c r="J5" s="7"/>
      <c r="K5" s="7"/>
      <c r="L5" s="7"/>
      <c r="M5" s="7"/>
      <c r="N5" s="7"/>
      <c r="O5" s="7"/>
    </row>
    <row r="6" spans="1:15" ht="30" customHeight="1" x14ac:dyDescent="0.25">
      <c r="A6" s="5" t="s">
        <v>25</v>
      </c>
      <c r="B6" s="25">
        <v>45993</v>
      </c>
      <c r="C6" s="6"/>
      <c r="D6" s="2"/>
      <c r="E6" s="2">
        <v>16</v>
      </c>
      <c r="F6" s="2">
        <v>1</v>
      </c>
      <c r="G6" s="2"/>
      <c r="H6" s="2"/>
      <c r="I6" s="2"/>
      <c r="J6" s="7"/>
      <c r="K6" s="7"/>
      <c r="L6" s="7"/>
      <c r="M6" s="7"/>
      <c r="N6" s="7"/>
      <c r="O6" s="7"/>
    </row>
    <row r="7" spans="1:15" ht="30" customHeight="1" x14ac:dyDescent="0.25">
      <c r="A7" s="5"/>
      <c r="B7" s="5"/>
      <c r="C7" s="6"/>
      <c r="D7" s="2"/>
      <c r="E7" s="2"/>
      <c r="F7" s="2"/>
      <c r="G7" s="2"/>
      <c r="H7" s="2"/>
      <c r="I7" s="2"/>
      <c r="J7" s="7"/>
      <c r="K7" s="7"/>
      <c r="L7" s="7"/>
      <c r="M7" s="7"/>
      <c r="N7" s="7"/>
      <c r="O7" s="7"/>
    </row>
    <row r="8" spans="1:15" ht="30" customHeight="1" x14ac:dyDescent="0.25">
      <c r="A8" s="5"/>
      <c r="B8" s="5"/>
      <c r="C8" s="6"/>
      <c r="D8" s="2"/>
      <c r="E8" s="2"/>
      <c r="F8" s="2"/>
      <c r="G8" s="2"/>
      <c r="H8" s="2"/>
      <c r="I8" s="2"/>
      <c r="J8" s="7"/>
      <c r="K8" s="7"/>
      <c r="L8" s="7"/>
      <c r="M8" s="7"/>
      <c r="N8" s="7"/>
      <c r="O8" s="7"/>
    </row>
    <row r="9" spans="1:15" ht="30" customHeight="1" x14ac:dyDescent="0.25">
      <c r="A9" s="5"/>
      <c r="B9" s="5"/>
      <c r="C9" s="6"/>
      <c r="D9" s="2"/>
      <c r="E9" s="2"/>
      <c r="F9" s="2"/>
      <c r="G9" s="2"/>
      <c r="H9" s="2"/>
      <c r="I9" s="2"/>
      <c r="J9" s="7"/>
      <c r="K9" s="7"/>
      <c r="L9" s="7"/>
      <c r="M9" s="7"/>
      <c r="N9" s="7"/>
      <c r="O9" s="7"/>
    </row>
    <row r="10" spans="1:15" ht="30" customHeight="1" x14ac:dyDescent="0.25">
      <c r="A10" s="5"/>
      <c r="B10" s="5"/>
      <c r="C10" s="6"/>
      <c r="D10" s="2"/>
      <c r="E10" s="2"/>
      <c r="F10" s="2"/>
      <c r="G10" s="2"/>
      <c r="H10" s="2"/>
      <c r="I10" s="2"/>
      <c r="J10" s="7"/>
      <c r="K10" s="7"/>
      <c r="L10" s="7"/>
      <c r="M10" s="7"/>
      <c r="N10" s="7"/>
      <c r="O10" s="7"/>
    </row>
    <row r="11" spans="1:15" ht="30" customHeight="1" x14ac:dyDescent="0.25">
      <c r="A11" s="5"/>
      <c r="B11" s="5"/>
      <c r="C11" s="6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</row>
    <row r="12" spans="1:15" ht="30" customHeight="1" x14ac:dyDescent="0.25">
      <c r="A12" s="5"/>
      <c r="B12" s="5"/>
      <c r="C12" s="6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</row>
    <row r="13" spans="1:15" ht="30" customHeight="1" x14ac:dyDescent="0.25">
      <c r="A13" s="5"/>
      <c r="B13" s="5"/>
      <c r="C13" s="6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</row>
    <row r="14" spans="1:15" ht="30" customHeight="1" x14ac:dyDescent="0.25">
      <c r="A14" s="5"/>
      <c r="B14" s="5"/>
      <c r="C14" s="6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</row>
    <row r="15" spans="1:15" ht="30" customHeight="1" x14ac:dyDescent="0.25">
      <c r="A15" s="5"/>
      <c r="B15" s="5"/>
      <c r="C15" s="6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</row>
    <row r="16" spans="1:15" ht="30" customHeight="1" x14ac:dyDescent="0.25">
      <c r="A16" s="5"/>
      <c r="B16" s="5"/>
      <c r="C16" s="6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</row>
    <row r="17" spans="1:15" ht="30" customHeight="1" x14ac:dyDescent="0.25">
      <c r="A17" s="5"/>
      <c r="B17" s="5"/>
      <c r="C17" s="6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</row>
    <row r="18" spans="1:15" ht="30" customHeight="1" x14ac:dyDescent="0.25">
      <c r="A18" s="5"/>
      <c r="B18" s="5"/>
      <c r="C18" s="7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</row>
    <row r="19" spans="1:15" ht="30" customHeight="1" x14ac:dyDescent="0.25">
      <c r="A19" s="5"/>
      <c r="B19" s="5"/>
      <c r="C19" s="6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</row>
    <row r="20" spans="1:15" ht="30" customHeight="1" x14ac:dyDescent="0.25">
      <c r="A20" s="5"/>
      <c r="B20" s="5"/>
      <c r="C20" s="7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</row>
    <row r="21" spans="1:15" ht="30" customHeight="1" x14ac:dyDescent="0.25">
      <c r="A21" s="5"/>
      <c r="B21" s="5"/>
      <c r="C21" s="6"/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</row>
    <row r="22" spans="1:15" ht="30" customHeight="1" x14ac:dyDescent="0.25">
      <c r="A22" s="5"/>
      <c r="B22" s="3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</row>
    <row r="23" spans="1:15" ht="30" customHeight="1" x14ac:dyDescent="0.25">
      <c r="A23" s="5"/>
      <c r="B23" s="3"/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</row>
    <row r="24" spans="1:15" ht="30" customHeight="1" x14ac:dyDescent="0.25">
      <c r="A24" s="5"/>
      <c r="B24" s="3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</row>
    <row r="25" spans="1:15" ht="30" customHeight="1" x14ac:dyDescent="0.25">
      <c r="A25" s="5"/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</row>
    <row r="26" spans="1:15" ht="30" customHeight="1" x14ac:dyDescent="0.25">
      <c r="A26" s="5"/>
      <c r="B26" s="3"/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</row>
    <row r="27" spans="1:15" ht="30" customHeight="1" x14ac:dyDescent="0.25">
      <c r="A27" s="5"/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</row>
    <row r="28" spans="1:15" ht="30" customHeight="1" x14ac:dyDescent="0.25">
      <c r="A28" s="5"/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</row>
    <row r="29" spans="1:15" ht="30" customHeight="1" x14ac:dyDescent="0.25">
      <c r="A29" s="5"/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</row>
  </sheetData>
  <mergeCells count="5">
    <mergeCell ref="A1:A2"/>
    <mergeCell ref="C1:D1"/>
    <mergeCell ref="E1:F1"/>
    <mergeCell ref="G1:H1"/>
    <mergeCell ref="I1:J1"/>
  </mergeCells>
  <phoneticPr fontId="6" type="noConversion"/>
  <pageMargins left="0.70866141732283472" right="0.70866141732283472" top="0.74803149606299213" bottom="0.74803149606299213" header="0.31496062992125984" footer="0.31496062992125984"/>
  <pageSetup paperSize="9" scale="52" fitToHeight="0" orientation="landscape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BE391B-218C-4DBD-8F8C-1CB28E5114CC}">
  <sheetPr codeName="Feuil7">
    <pageSetUpPr fitToPage="1"/>
  </sheetPr>
  <dimension ref="A1:S61"/>
  <sheetViews>
    <sheetView topLeftCell="B1" zoomScale="60" zoomScaleNormal="60" workbookViewId="0">
      <selection activeCell="R6" sqref="R6"/>
    </sheetView>
    <sheetView workbookViewId="1">
      <selection sqref="A1:A2"/>
    </sheetView>
  </sheetViews>
  <sheetFormatPr baseColWidth="10" defaultColWidth="11.42578125" defaultRowHeight="18.75" x14ac:dyDescent="0.25"/>
  <cols>
    <col min="1" max="1" width="41.28515625" style="8" bestFit="1" customWidth="1"/>
    <col min="2" max="2" width="19.5703125" style="1" customWidth="1"/>
    <col min="3" max="12" width="18.140625" style="1" customWidth="1"/>
    <col min="13" max="13" width="27.85546875" style="1" bestFit="1" customWidth="1"/>
    <col min="14" max="15" width="18.140625" style="1" customWidth="1"/>
    <col min="16" max="17" width="11.42578125" style="1"/>
    <col min="18" max="18" width="26.42578125" style="1" customWidth="1"/>
    <col min="19" max="16384" width="11.42578125" style="1"/>
  </cols>
  <sheetData>
    <row r="1" spans="1:19" ht="39.950000000000003" customHeight="1" thickTop="1" x14ac:dyDescent="0.25">
      <c r="A1" s="47" t="s">
        <v>0</v>
      </c>
      <c r="B1" s="17" t="s">
        <v>15</v>
      </c>
      <c r="C1" s="49" t="s">
        <v>1</v>
      </c>
      <c r="D1" s="49"/>
      <c r="E1" s="49" t="s">
        <v>2</v>
      </c>
      <c r="F1" s="49"/>
      <c r="G1" s="49" t="s">
        <v>7</v>
      </c>
      <c r="H1" s="49"/>
      <c r="I1" s="49" t="s">
        <v>8</v>
      </c>
      <c r="J1" s="49"/>
      <c r="K1" s="18" t="s">
        <v>3</v>
      </c>
      <c r="L1" s="18" t="s">
        <v>9</v>
      </c>
      <c r="M1" s="18" t="s">
        <v>14</v>
      </c>
      <c r="N1" s="18" t="s">
        <v>4</v>
      </c>
      <c r="O1" s="18" t="s">
        <v>5</v>
      </c>
    </row>
    <row r="2" spans="1:19" ht="50.1" customHeight="1" x14ac:dyDescent="0.25">
      <c r="A2" s="48"/>
      <c r="B2" s="19" t="s">
        <v>18</v>
      </c>
      <c r="C2" s="19" t="s">
        <v>6</v>
      </c>
      <c r="D2" s="20" t="s">
        <v>16</v>
      </c>
      <c r="E2" s="20" t="s">
        <v>6</v>
      </c>
      <c r="F2" s="20" t="s">
        <v>11</v>
      </c>
      <c r="G2" s="20" t="s">
        <v>6</v>
      </c>
      <c r="H2" s="20" t="s">
        <v>12</v>
      </c>
      <c r="I2" s="20" t="s">
        <v>6</v>
      </c>
      <c r="J2" s="20" t="s">
        <v>12</v>
      </c>
      <c r="K2" s="21" t="s">
        <v>13</v>
      </c>
      <c r="L2" s="21" t="s">
        <v>17</v>
      </c>
      <c r="M2" s="21" t="s">
        <v>10</v>
      </c>
      <c r="N2" s="21" t="s">
        <v>10</v>
      </c>
      <c r="O2" s="21" t="s">
        <v>10</v>
      </c>
    </row>
    <row r="3" spans="1:19" ht="30" customHeight="1" x14ac:dyDescent="0.25">
      <c r="A3" s="24" t="str" cm="1">
        <f t="array" aca="1" ref="A3:A9" ca="1">_xlfn._xlws.SORT(_xlfn.VSTACK(OFFSET('Fiche besoin chantier'!$A$1,2,,COUNTA('Fiche besoin chantier'!A:A)-1),OFFSET('Fiche besoin bureau'!$A$1,2,,COUNTA('Fiche besoin bureau'!A:A)-1)))</f>
        <v>Brad</v>
      </c>
      <c r="B3" s="26">
        <f ca="1">IF($A3="","",_xlfn.XLOOKUP($A3,'Fiche besoin bureau'!$A:$A,'Fiche besoin bureau'!B:B,_xlfn.XLOOKUP($A3,'Fiche besoin chantier'!$A:$A,'Fiche besoin chantier'!B:B)))</f>
        <v>45494</v>
      </c>
      <c r="C3" s="22">
        <f ca="1">IF($A3="","",_xlfn.XLOOKUP($A3,'Fiche besoin bureau'!$A:$A,'Fiche besoin bureau'!C:C,_xlfn.XLOOKUP($A3,'Fiche besoin chantier'!$A:$A,'Fiche besoin chantier'!C:C)))</f>
        <v>0</v>
      </c>
      <c r="D3" s="22">
        <f ca="1">IF($A3="","",_xlfn.XLOOKUP($A3,'Fiche besoin bureau'!$A:$A,'Fiche besoin bureau'!D:D,_xlfn.XLOOKUP($A3,'Fiche besoin chantier'!$A:$A,'Fiche besoin chantier'!D:D)))</f>
        <v>0</v>
      </c>
      <c r="E3" s="22">
        <f ca="1">IF($A3="","",_xlfn.XLOOKUP($A3,'Fiche besoin bureau'!$A:$A,'Fiche besoin bureau'!E:E,_xlfn.XLOOKUP($A3,'Fiche besoin chantier'!$A:$A,'Fiche besoin chantier'!E:E)))</f>
        <v>4</v>
      </c>
      <c r="F3" s="22">
        <f ca="1">IF($A3="","",_xlfn.XLOOKUP($A3,'Fiche besoin bureau'!$A:$A,'Fiche besoin bureau'!F:F,_xlfn.XLOOKUP($A3,'Fiche besoin chantier'!$A:$A,'Fiche besoin chantier'!F:F)))</f>
        <v>1</v>
      </c>
      <c r="G3" s="22">
        <f ca="1">IF($A3="","",_xlfn.XLOOKUP($A3,'Fiche besoin bureau'!$A:$A,'Fiche besoin bureau'!G:G,_xlfn.XLOOKUP($A3,'Fiche besoin chantier'!$A:$A,'Fiche besoin chantier'!G:G)))</f>
        <v>8</v>
      </c>
      <c r="H3" s="22" t="str">
        <f ca="1">IF($A3="","",_xlfn.XLOOKUP($A3,'Fiche besoin bureau'!$A:$A,'Fiche besoin bureau'!H:H,_xlfn.XLOOKUP($A3,'Fiche besoin chantier'!$A:$A,'Fiche besoin chantier'!H:H)))</f>
        <v>M</v>
      </c>
      <c r="I3" s="22">
        <f ca="1">IF($A3="","",_xlfn.XLOOKUP($A3,'Fiche besoin bureau'!$A:$A,'Fiche besoin bureau'!I:I,_xlfn.XLOOKUP($A3,'Fiche besoin chantier'!$A:$A,'Fiche besoin chantier'!I:I)))</f>
        <v>0</v>
      </c>
      <c r="J3" s="22">
        <f ca="1">IF($A3="","",_xlfn.XLOOKUP($A3,'Fiche besoin bureau'!$A:$A,'Fiche besoin bureau'!J:J,_xlfn.XLOOKUP($A3,'Fiche besoin chantier'!$A:$A,'Fiche besoin chantier'!J:J)))</f>
        <v>0</v>
      </c>
      <c r="K3" s="22">
        <f ca="1">IF($A3="","",_xlfn.XLOOKUP($A3,'Fiche besoin bureau'!$A:$A,'Fiche besoin bureau'!K:K,_xlfn.XLOOKUP($A3,'Fiche besoin chantier'!$A:$A,'Fiche besoin chantier'!K:K)))</f>
        <v>0</v>
      </c>
      <c r="L3" s="22">
        <f ca="1">IF($A3="","",_xlfn.XLOOKUP($A3,'Fiche besoin bureau'!$A:$A,'Fiche besoin bureau'!L:L,_xlfn.XLOOKUP($A3,'Fiche besoin chantier'!$A:$A,'Fiche besoin chantier'!L:L)))</f>
        <v>0</v>
      </c>
      <c r="M3" s="22">
        <f ca="1">IF($A3="","",_xlfn.XLOOKUP($A3,'Fiche besoin bureau'!$A:$A,'Fiche besoin bureau'!M:M,_xlfn.XLOOKUP($A3,'Fiche besoin chantier'!$A:$A,'Fiche besoin chantier'!M:M)))</f>
        <v>0</v>
      </c>
      <c r="N3" s="22">
        <f ca="1">IF($A3="","",_xlfn.XLOOKUP($A3,'Fiche besoin bureau'!$A:$A,'Fiche besoin bureau'!N:N,_xlfn.XLOOKUP($A3,'Fiche besoin chantier'!$A:$A,'Fiche besoin chantier'!N:N)))</f>
        <v>0</v>
      </c>
      <c r="O3" s="22">
        <f ca="1">IF($A3="","",_xlfn.XLOOKUP($A3,'Fiche besoin bureau'!$A:$A,'Fiche besoin bureau'!O:O,_xlfn.XLOOKUP($A3,'Fiche besoin chantier'!$A:$A,'Fiche besoin chantier'!O:O)))</f>
        <v>0</v>
      </c>
      <c r="R3" s="1" cm="1">
        <f t="array" aca="1" ref="R3" ca="1">SUM((C3:C9)*(D3:D9="l"))</f>
        <v>27</v>
      </c>
    </row>
    <row r="4" spans="1:19" ht="30" customHeight="1" x14ac:dyDescent="0.25">
      <c r="A4" s="15" t="str">
        <f ca="1"/>
        <v>David</v>
      </c>
      <c r="B4" s="26">
        <f ca="1">IF($A4="","",_xlfn.XLOOKUP($A4,'Fiche besoin bureau'!$A:$A,'Fiche besoin bureau'!B:B,_xlfn.XLOOKUP($A4,'Fiche besoin chantier'!$A:$A,'Fiche besoin chantier'!B:B)))</f>
        <v>45257</v>
      </c>
      <c r="C4" s="22">
        <f ca="1">IF($A4="","",_xlfn.XLOOKUP($A4,'Fiche besoin bureau'!$A:$A,'Fiche besoin bureau'!C:C,_xlfn.XLOOKUP($A4,'Fiche besoin chantier'!$A:$A,'Fiche besoin chantier'!C:C)))</f>
        <v>0</v>
      </c>
      <c r="D4" s="22">
        <f ca="1">IF($A4="","",_xlfn.XLOOKUP($A4,'Fiche besoin bureau'!$A:$A,'Fiche besoin bureau'!D:D,_xlfn.XLOOKUP($A4,'Fiche besoin chantier'!$A:$A,'Fiche besoin chantier'!D:D)))</f>
        <v>0</v>
      </c>
      <c r="E4" s="22">
        <f ca="1">IF($A4="","",_xlfn.XLOOKUP($A4,'Fiche besoin bureau'!$A:$A,'Fiche besoin bureau'!E:E,_xlfn.XLOOKUP($A4,'Fiche besoin chantier'!$A:$A,'Fiche besoin chantier'!E:E)))</f>
        <v>0</v>
      </c>
      <c r="F4" s="22">
        <f ca="1">IF($A4="","",_xlfn.XLOOKUP($A4,'Fiche besoin bureau'!$A:$A,'Fiche besoin bureau'!F:F,_xlfn.XLOOKUP($A4,'Fiche besoin chantier'!$A:$A,'Fiche besoin chantier'!F:F)))</f>
        <v>0</v>
      </c>
      <c r="G4" s="22">
        <f ca="1">IF($A4="","",_xlfn.XLOOKUP($A4,'Fiche besoin bureau'!$A:$A,'Fiche besoin bureau'!G:G,_xlfn.XLOOKUP($A4,'Fiche besoin chantier'!$A:$A,'Fiche besoin chantier'!G:G)))</f>
        <v>7</v>
      </c>
      <c r="H4" s="22" t="str">
        <f ca="1">IF($A4="","",_xlfn.XLOOKUP($A4,'Fiche besoin bureau'!$A:$A,'Fiche besoin bureau'!H:H,_xlfn.XLOOKUP($A4,'Fiche besoin chantier'!$A:$A,'Fiche besoin chantier'!H:H)))</f>
        <v>2XL</v>
      </c>
      <c r="I4" s="22">
        <f ca="1">IF($A4="","",_xlfn.XLOOKUP($A4,'Fiche besoin bureau'!$A:$A,'Fiche besoin bureau'!I:I,_xlfn.XLOOKUP($A4,'Fiche besoin chantier'!$A:$A,'Fiche besoin chantier'!I:I)))</f>
        <v>0</v>
      </c>
      <c r="J4" s="22">
        <f ca="1">IF($A4="","",_xlfn.XLOOKUP($A4,'Fiche besoin bureau'!$A:$A,'Fiche besoin bureau'!J:J,_xlfn.XLOOKUP($A4,'Fiche besoin chantier'!$A:$A,'Fiche besoin chantier'!J:J)))</f>
        <v>0</v>
      </c>
      <c r="K4" s="22">
        <f ca="1">IF($A4="","",_xlfn.XLOOKUP($A4,'Fiche besoin bureau'!$A:$A,'Fiche besoin bureau'!K:K,_xlfn.XLOOKUP($A4,'Fiche besoin chantier'!$A:$A,'Fiche besoin chantier'!K:K)))</f>
        <v>0</v>
      </c>
      <c r="L4" s="22">
        <f ca="1">IF($A4="","",_xlfn.XLOOKUP($A4,'Fiche besoin bureau'!$A:$A,'Fiche besoin bureau'!L:L,_xlfn.XLOOKUP($A4,'Fiche besoin chantier'!$A:$A,'Fiche besoin chantier'!L:L)))</f>
        <v>0</v>
      </c>
      <c r="M4" s="22">
        <f ca="1">IF($A4="","",_xlfn.XLOOKUP($A4,'Fiche besoin bureau'!$A:$A,'Fiche besoin bureau'!M:M,_xlfn.XLOOKUP($A4,'Fiche besoin chantier'!$A:$A,'Fiche besoin chantier'!M:M)))</f>
        <v>0</v>
      </c>
      <c r="N4" s="22">
        <f ca="1">IF($A4="","",_xlfn.XLOOKUP($A4,'Fiche besoin bureau'!$A:$A,'Fiche besoin bureau'!N:N,_xlfn.XLOOKUP($A4,'Fiche besoin chantier'!$A:$A,'Fiche besoin chantier'!N:N)))</f>
        <v>0</v>
      </c>
      <c r="O4" s="22">
        <f ca="1">IF($A4="","",_xlfn.XLOOKUP($A4,'Fiche besoin bureau'!$A:$A,'Fiche besoin bureau'!O:O,_xlfn.XLOOKUP($A4,'Fiche besoin chantier'!$A:$A,'Fiche besoin chantier'!O:O)))</f>
        <v>0</v>
      </c>
    </row>
    <row r="5" spans="1:19" ht="30" customHeight="1" x14ac:dyDescent="0.25">
      <c r="A5" s="15" t="str">
        <f ca="1"/>
        <v>Jacques</v>
      </c>
      <c r="B5" s="26">
        <f ca="1">IF($A5="","",_xlfn.XLOOKUP($A5,'Fiche besoin bureau'!$A:$A,'Fiche besoin bureau'!B:B,_xlfn.XLOOKUP($A5,'Fiche besoin chantier'!$A:$A,'Fiche besoin chantier'!B:B)))</f>
        <v>45468</v>
      </c>
      <c r="C5" s="22" t="str">
        <f ca="1">IF($A5="","",_xlfn.XLOOKUP($A5,'Fiche besoin bureau'!$A:$A,'Fiche besoin bureau'!C:C,_xlfn.XLOOKUP($A5,'Fiche besoin chantier'!$A:$A,'Fiche besoin chantier'!C:C)))</f>
        <v>25</v>
      </c>
      <c r="D5" s="22" t="str">
        <f ca="1">IF($A5="","",_xlfn.XLOOKUP($A5,'Fiche besoin bureau'!$A:$A,'Fiche besoin bureau'!D:D,_xlfn.XLOOKUP($A5,'Fiche besoin chantier'!$A:$A,'Fiche besoin chantier'!D:D)))</f>
        <v>L</v>
      </c>
      <c r="E5" s="22">
        <f ca="1">IF($A5="","",_xlfn.XLOOKUP($A5,'Fiche besoin bureau'!$A:$A,'Fiche besoin bureau'!E:E,_xlfn.XLOOKUP($A5,'Fiche besoin chantier'!$A:$A,'Fiche besoin chantier'!E:E)))</f>
        <v>4</v>
      </c>
      <c r="F5" s="22">
        <f ca="1">IF($A5="","",_xlfn.XLOOKUP($A5,'Fiche besoin bureau'!$A:$A,'Fiche besoin bureau'!F:F,_xlfn.XLOOKUP($A5,'Fiche besoin chantier'!$A:$A,'Fiche besoin chantier'!F:F)))</f>
        <v>2</v>
      </c>
      <c r="G5" s="22">
        <f ca="1">IF($A5="","",_xlfn.XLOOKUP($A5,'Fiche besoin bureau'!$A:$A,'Fiche besoin bureau'!G:G,_xlfn.XLOOKUP($A5,'Fiche besoin chantier'!$A:$A,'Fiche besoin chantier'!G:G)))</f>
        <v>0</v>
      </c>
      <c r="H5" s="22">
        <f ca="1">IF($A5="","",_xlfn.XLOOKUP($A5,'Fiche besoin bureau'!$A:$A,'Fiche besoin bureau'!H:H,_xlfn.XLOOKUP($A5,'Fiche besoin chantier'!$A:$A,'Fiche besoin chantier'!H:H)))</f>
        <v>0</v>
      </c>
      <c r="I5" s="22">
        <f ca="1">IF($A5="","",_xlfn.XLOOKUP($A5,'Fiche besoin bureau'!$A:$A,'Fiche besoin bureau'!I:I,_xlfn.XLOOKUP($A5,'Fiche besoin chantier'!$A:$A,'Fiche besoin chantier'!I:I)))</f>
        <v>0</v>
      </c>
      <c r="J5" s="22">
        <f ca="1">IF($A5="","",_xlfn.XLOOKUP($A5,'Fiche besoin bureau'!$A:$A,'Fiche besoin bureau'!J:J,_xlfn.XLOOKUP($A5,'Fiche besoin chantier'!$A:$A,'Fiche besoin chantier'!J:J)))</f>
        <v>0</v>
      </c>
      <c r="K5" s="22">
        <f ca="1">IF($A5="","",_xlfn.XLOOKUP($A5,'Fiche besoin bureau'!$A:$A,'Fiche besoin bureau'!K:K,_xlfn.XLOOKUP($A5,'Fiche besoin chantier'!$A:$A,'Fiche besoin chantier'!K:K)))</f>
        <v>0</v>
      </c>
      <c r="L5" s="22">
        <f ca="1">IF($A5="","",_xlfn.XLOOKUP($A5,'Fiche besoin bureau'!$A:$A,'Fiche besoin bureau'!L:L,_xlfn.XLOOKUP($A5,'Fiche besoin chantier'!$A:$A,'Fiche besoin chantier'!L:L)))</f>
        <v>0</v>
      </c>
      <c r="M5" s="22">
        <f ca="1">IF($A5="","",_xlfn.XLOOKUP($A5,'Fiche besoin bureau'!$A:$A,'Fiche besoin bureau'!M:M,_xlfn.XLOOKUP($A5,'Fiche besoin chantier'!$A:$A,'Fiche besoin chantier'!M:M)))</f>
        <v>0</v>
      </c>
      <c r="N5" s="22">
        <f ca="1">IF($A5="","",_xlfn.XLOOKUP($A5,'Fiche besoin bureau'!$A:$A,'Fiche besoin bureau'!N:N,_xlfn.XLOOKUP($A5,'Fiche besoin chantier'!$A:$A,'Fiche besoin chantier'!N:N)))</f>
        <v>0</v>
      </c>
      <c r="O5" s="22">
        <f ca="1">IF($A5="","",_xlfn.XLOOKUP($A5,'Fiche besoin bureau'!$A:$A,'Fiche besoin bureau'!O:O,_xlfn.XLOOKUP($A5,'Fiche besoin chantier'!$A:$A,'Fiche besoin chantier'!O:O)))</f>
        <v>0</v>
      </c>
      <c r="R5" s="1" cm="1">
        <f t="array" aca="1" ref="R5" ca="1">SUMPRODUCT((_xlfn.CHOOSECOLS($C$3:$O$9,MATCH(CDE!A$2,'Récap besoin personnel'!$C$1:$O$1,1))*(_xlfn.CHOOSECOLS($C$3:$O$9,MATCH(CDE!A$2,'Récap besoin personnel'!$C$1:$O$1,1)+1)=CDE!B2)))</f>
        <v>0</v>
      </c>
      <c r="S5" s="1" cm="1">
        <f t="array" aca="1" ref="S5:S11" ca="1">_xlfn.CHOOSECOLS($C$3:$O$9,MATCH(CDE!A$2,'Récap besoin personnel'!$C$1:$O$1,1)+1)</f>
        <v>0</v>
      </c>
    </row>
    <row r="6" spans="1:19" ht="30" customHeight="1" x14ac:dyDescent="0.25">
      <c r="A6" s="15" t="str">
        <f ca="1"/>
        <v>Kelly</v>
      </c>
      <c r="B6" s="26">
        <f ca="1">IF($A6="","",_xlfn.XLOOKUP($A6,'Fiche besoin bureau'!$A:$A,'Fiche besoin bureau'!B:B,_xlfn.XLOOKUP($A6,'Fiche besoin chantier'!$A:$A,'Fiche besoin chantier'!B:B)))</f>
        <v>45667</v>
      </c>
      <c r="C6" s="22">
        <f ca="1">IF($A6="","",_xlfn.XLOOKUP($A6,'Fiche besoin bureau'!$A:$A,'Fiche besoin bureau'!C:C,_xlfn.XLOOKUP($A6,'Fiche besoin chantier'!$A:$A,'Fiche besoin chantier'!C:C)))</f>
        <v>0</v>
      </c>
      <c r="D6" s="22">
        <f ca="1">IF($A6="","",_xlfn.XLOOKUP($A6,'Fiche besoin bureau'!$A:$A,'Fiche besoin bureau'!D:D,_xlfn.XLOOKUP($A6,'Fiche besoin chantier'!$A:$A,'Fiche besoin chantier'!D:D)))</f>
        <v>0</v>
      </c>
      <c r="E6" s="22">
        <f ca="1">IF($A6="","",_xlfn.XLOOKUP($A6,'Fiche besoin bureau'!$A:$A,'Fiche besoin bureau'!E:E,_xlfn.XLOOKUP($A6,'Fiche besoin chantier'!$A:$A,'Fiche besoin chantier'!E:E)))</f>
        <v>0</v>
      </c>
      <c r="F6" s="22">
        <f ca="1">IF($A6="","",_xlfn.XLOOKUP($A6,'Fiche besoin bureau'!$A:$A,'Fiche besoin bureau'!F:F,_xlfn.XLOOKUP($A6,'Fiche besoin chantier'!$A:$A,'Fiche besoin chantier'!F:F)))</f>
        <v>0</v>
      </c>
      <c r="G6" s="22">
        <f ca="1">IF($A6="","",_xlfn.XLOOKUP($A6,'Fiche besoin bureau'!$A:$A,'Fiche besoin bureau'!G:G,_xlfn.XLOOKUP($A6,'Fiche besoin chantier'!$A:$A,'Fiche besoin chantier'!G:G)))</f>
        <v>0</v>
      </c>
      <c r="H6" s="22">
        <f ca="1">IF($A6="","",_xlfn.XLOOKUP($A6,'Fiche besoin bureau'!$A:$A,'Fiche besoin bureau'!H:H,_xlfn.XLOOKUP($A6,'Fiche besoin chantier'!$A:$A,'Fiche besoin chantier'!H:H)))</f>
        <v>0</v>
      </c>
      <c r="I6" s="22">
        <f ca="1">IF($A6="","",_xlfn.XLOOKUP($A6,'Fiche besoin bureau'!$A:$A,'Fiche besoin bureau'!I:I,_xlfn.XLOOKUP($A6,'Fiche besoin chantier'!$A:$A,'Fiche besoin chantier'!I:I)))</f>
        <v>10</v>
      </c>
      <c r="J6" s="22" t="str">
        <f ca="1">IF($A6="","",_xlfn.XLOOKUP($A6,'Fiche besoin bureau'!$A:$A,'Fiche besoin bureau'!J:J,_xlfn.XLOOKUP($A6,'Fiche besoin chantier'!$A:$A,'Fiche besoin chantier'!J:J)))</f>
        <v>S</v>
      </c>
      <c r="K6" s="22">
        <f ca="1">IF($A6="","",_xlfn.XLOOKUP($A6,'Fiche besoin bureau'!$A:$A,'Fiche besoin bureau'!K:K,_xlfn.XLOOKUP($A6,'Fiche besoin chantier'!$A:$A,'Fiche besoin chantier'!K:K)))</f>
        <v>0</v>
      </c>
      <c r="L6" s="22">
        <f ca="1">IF($A6="","",_xlfn.XLOOKUP($A6,'Fiche besoin bureau'!$A:$A,'Fiche besoin bureau'!L:L,_xlfn.XLOOKUP($A6,'Fiche besoin chantier'!$A:$A,'Fiche besoin chantier'!L:L)))</f>
        <v>0</v>
      </c>
      <c r="M6" s="22">
        <f ca="1">IF($A6="","",_xlfn.XLOOKUP($A6,'Fiche besoin bureau'!$A:$A,'Fiche besoin bureau'!M:M,_xlfn.XLOOKUP($A6,'Fiche besoin chantier'!$A:$A,'Fiche besoin chantier'!M:M)))</f>
        <v>0</v>
      </c>
      <c r="N6" s="22">
        <f ca="1">IF($A6="","",_xlfn.XLOOKUP($A6,'Fiche besoin bureau'!$A:$A,'Fiche besoin bureau'!N:N,_xlfn.XLOOKUP($A6,'Fiche besoin chantier'!$A:$A,'Fiche besoin chantier'!N:N)))</f>
        <v>0</v>
      </c>
      <c r="O6" s="22">
        <f ca="1">IF($A6="","",_xlfn.XLOOKUP($A6,'Fiche besoin bureau'!$A:$A,'Fiche besoin bureau'!O:O,_xlfn.XLOOKUP($A6,'Fiche besoin chantier'!$A:$A,'Fiche besoin chantier'!O:O)))</f>
        <v>0</v>
      </c>
      <c r="S6" s="1">
        <f ca="1"/>
        <v>0</v>
      </c>
    </row>
    <row r="7" spans="1:19" ht="30" customHeight="1" x14ac:dyDescent="0.25">
      <c r="A7" s="15" t="str">
        <f ca="1"/>
        <v>Olivier</v>
      </c>
      <c r="B7" s="26">
        <f ca="1">IF($A7="","",_xlfn.XLOOKUP($A7,'Fiche besoin bureau'!$A:$A,'Fiche besoin bureau'!B:B,_xlfn.XLOOKUP($A7,'Fiche besoin chantier'!$A:$A,'Fiche besoin chantier'!B:B)))</f>
        <v>45162</v>
      </c>
      <c r="C7" s="22" t="str">
        <f ca="1">IF($A7="","",_xlfn.XLOOKUP($A7,'Fiche besoin bureau'!$A:$A,'Fiche besoin bureau'!C:C,_xlfn.XLOOKUP($A7,'Fiche besoin chantier'!$A:$A,'Fiche besoin chantier'!C:C)))</f>
        <v>10</v>
      </c>
      <c r="D7" s="22" t="str">
        <f ca="1">IF($A7="","",_xlfn.XLOOKUP($A7,'Fiche besoin bureau'!$A:$A,'Fiche besoin bureau'!D:D,_xlfn.XLOOKUP($A7,'Fiche besoin chantier'!$A:$A,'Fiche besoin chantier'!D:D)))</f>
        <v>M</v>
      </c>
      <c r="E7" s="22">
        <f ca="1">IF($A7="","",_xlfn.XLOOKUP($A7,'Fiche besoin bureau'!$A:$A,'Fiche besoin bureau'!E:E,_xlfn.XLOOKUP($A7,'Fiche besoin chantier'!$A:$A,'Fiche besoin chantier'!E:E)))</f>
        <v>8</v>
      </c>
      <c r="F7" s="22">
        <f ca="1">IF($A7="","",_xlfn.XLOOKUP($A7,'Fiche besoin bureau'!$A:$A,'Fiche besoin bureau'!F:F,_xlfn.XLOOKUP($A7,'Fiche besoin chantier'!$A:$A,'Fiche besoin chantier'!F:F)))</f>
        <v>4</v>
      </c>
      <c r="G7" s="22">
        <f ca="1">IF($A7="","",_xlfn.XLOOKUP($A7,'Fiche besoin bureau'!$A:$A,'Fiche besoin bureau'!G:G,_xlfn.XLOOKUP($A7,'Fiche besoin chantier'!$A:$A,'Fiche besoin chantier'!G:G)))</f>
        <v>0</v>
      </c>
      <c r="H7" s="22">
        <f ca="1">IF($A7="","",_xlfn.XLOOKUP($A7,'Fiche besoin bureau'!$A:$A,'Fiche besoin bureau'!H:H,_xlfn.XLOOKUP($A7,'Fiche besoin chantier'!$A:$A,'Fiche besoin chantier'!H:H)))</f>
        <v>0</v>
      </c>
      <c r="I7" s="22">
        <f ca="1">IF($A7="","",_xlfn.XLOOKUP($A7,'Fiche besoin bureau'!$A:$A,'Fiche besoin bureau'!I:I,_xlfn.XLOOKUP($A7,'Fiche besoin chantier'!$A:$A,'Fiche besoin chantier'!I:I)))</f>
        <v>0</v>
      </c>
      <c r="J7" s="22">
        <f ca="1">IF($A7="","",_xlfn.XLOOKUP($A7,'Fiche besoin bureau'!$A:$A,'Fiche besoin bureau'!J:J,_xlfn.XLOOKUP($A7,'Fiche besoin chantier'!$A:$A,'Fiche besoin chantier'!J:J)))</f>
        <v>0</v>
      </c>
      <c r="K7" s="22">
        <f ca="1">IF($A7="","",_xlfn.XLOOKUP($A7,'Fiche besoin bureau'!$A:$A,'Fiche besoin bureau'!K:K,_xlfn.XLOOKUP($A7,'Fiche besoin chantier'!$A:$A,'Fiche besoin chantier'!K:K)))</f>
        <v>0</v>
      </c>
      <c r="L7" s="22">
        <f ca="1">IF($A7="","",_xlfn.XLOOKUP($A7,'Fiche besoin bureau'!$A:$A,'Fiche besoin bureau'!L:L,_xlfn.XLOOKUP($A7,'Fiche besoin chantier'!$A:$A,'Fiche besoin chantier'!L:L)))</f>
        <v>0</v>
      </c>
      <c r="M7" s="22">
        <f ca="1">IF($A7="","",_xlfn.XLOOKUP($A7,'Fiche besoin bureau'!$A:$A,'Fiche besoin bureau'!M:M,_xlfn.XLOOKUP($A7,'Fiche besoin chantier'!$A:$A,'Fiche besoin chantier'!M:M)))</f>
        <v>0</v>
      </c>
      <c r="N7" s="22">
        <f ca="1">IF($A7="","",_xlfn.XLOOKUP($A7,'Fiche besoin bureau'!$A:$A,'Fiche besoin bureau'!N:N,_xlfn.XLOOKUP($A7,'Fiche besoin chantier'!$A:$A,'Fiche besoin chantier'!N:N)))</f>
        <v>0</v>
      </c>
      <c r="O7" s="22">
        <f ca="1">IF($A7="","",_xlfn.XLOOKUP($A7,'Fiche besoin bureau'!$A:$A,'Fiche besoin bureau'!O:O,_xlfn.XLOOKUP($A7,'Fiche besoin chantier'!$A:$A,'Fiche besoin chantier'!O:O)))</f>
        <v>0</v>
      </c>
      <c r="S7" s="1" t="str">
        <f ca="1"/>
        <v>L</v>
      </c>
    </row>
    <row r="8" spans="1:19" ht="30" customHeight="1" x14ac:dyDescent="0.25">
      <c r="A8" s="15" t="str">
        <f ca="1"/>
        <v>Pierre</v>
      </c>
      <c r="B8" s="26">
        <f ca="1">IF($A8="","",_xlfn.XLOOKUP($A8,'Fiche besoin bureau'!$A:$A,'Fiche besoin bureau'!B:B,_xlfn.XLOOKUP($A8,'Fiche besoin chantier'!$A:$A,'Fiche besoin chantier'!B:B)))</f>
        <v>45290</v>
      </c>
      <c r="C8" s="22" t="str">
        <f ca="1">IF($A8="","",_xlfn.XLOOKUP($A8,'Fiche besoin bureau'!$A:$A,'Fiche besoin bureau'!C:C,_xlfn.XLOOKUP($A8,'Fiche besoin chantier'!$A:$A,'Fiche besoin chantier'!C:C)))</f>
        <v>2</v>
      </c>
      <c r="D8" s="22" t="str">
        <f ca="1">IF($A8="","",_xlfn.XLOOKUP($A8,'Fiche besoin bureau'!$A:$A,'Fiche besoin bureau'!D:D,_xlfn.XLOOKUP($A8,'Fiche besoin chantier'!$A:$A,'Fiche besoin chantier'!D:D)))</f>
        <v>L</v>
      </c>
      <c r="E8" s="22">
        <f ca="1">IF($A8="","",_xlfn.XLOOKUP($A8,'Fiche besoin bureau'!$A:$A,'Fiche besoin bureau'!E:E,_xlfn.XLOOKUP($A8,'Fiche besoin chantier'!$A:$A,'Fiche besoin chantier'!E:E)))</f>
        <v>7</v>
      </c>
      <c r="F8" s="22">
        <f ca="1">IF($A8="","",_xlfn.XLOOKUP($A8,'Fiche besoin bureau'!$A:$A,'Fiche besoin bureau'!F:F,_xlfn.XLOOKUP($A8,'Fiche besoin chantier'!$A:$A,'Fiche besoin chantier'!F:F)))</f>
        <v>2</v>
      </c>
      <c r="G8" s="22">
        <f ca="1">IF($A8="","",_xlfn.XLOOKUP($A8,'Fiche besoin bureau'!$A:$A,'Fiche besoin bureau'!G:G,_xlfn.XLOOKUP($A8,'Fiche besoin chantier'!$A:$A,'Fiche besoin chantier'!G:G)))</f>
        <v>0</v>
      </c>
      <c r="H8" s="22">
        <f ca="1">IF($A8="","",_xlfn.XLOOKUP($A8,'Fiche besoin bureau'!$A:$A,'Fiche besoin bureau'!H:H,_xlfn.XLOOKUP($A8,'Fiche besoin chantier'!$A:$A,'Fiche besoin chantier'!H:H)))</f>
        <v>0</v>
      </c>
      <c r="I8" s="22">
        <f ca="1">IF($A8="","",_xlfn.XLOOKUP($A8,'Fiche besoin bureau'!$A:$A,'Fiche besoin bureau'!I:I,_xlfn.XLOOKUP($A8,'Fiche besoin chantier'!$A:$A,'Fiche besoin chantier'!I:I)))</f>
        <v>0</v>
      </c>
      <c r="J8" s="22">
        <f ca="1">IF($A8="","",_xlfn.XLOOKUP($A8,'Fiche besoin bureau'!$A:$A,'Fiche besoin bureau'!J:J,_xlfn.XLOOKUP($A8,'Fiche besoin chantier'!$A:$A,'Fiche besoin chantier'!J:J)))</f>
        <v>0</v>
      </c>
      <c r="K8" s="22">
        <f ca="1">IF($A8="","",_xlfn.XLOOKUP($A8,'Fiche besoin bureau'!$A:$A,'Fiche besoin bureau'!K:K,_xlfn.XLOOKUP($A8,'Fiche besoin chantier'!$A:$A,'Fiche besoin chantier'!K:K)))</f>
        <v>0</v>
      </c>
      <c r="L8" s="22">
        <f ca="1">IF($A8="","",_xlfn.XLOOKUP($A8,'Fiche besoin bureau'!$A:$A,'Fiche besoin bureau'!L:L,_xlfn.XLOOKUP($A8,'Fiche besoin chantier'!$A:$A,'Fiche besoin chantier'!L:L)))</f>
        <v>0</v>
      </c>
      <c r="M8" s="22">
        <f ca="1">IF($A8="","",_xlfn.XLOOKUP($A8,'Fiche besoin bureau'!$A:$A,'Fiche besoin bureau'!M:M,_xlfn.XLOOKUP($A8,'Fiche besoin chantier'!$A:$A,'Fiche besoin chantier'!M:M)))</f>
        <v>0</v>
      </c>
      <c r="N8" s="22">
        <f ca="1">IF($A8="","",_xlfn.XLOOKUP($A8,'Fiche besoin bureau'!$A:$A,'Fiche besoin bureau'!N:N,_xlfn.XLOOKUP($A8,'Fiche besoin chantier'!$A:$A,'Fiche besoin chantier'!N:N)))</f>
        <v>0</v>
      </c>
      <c r="O8" s="22">
        <f ca="1">IF($A8="","",_xlfn.XLOOKUP($A8,'Fiche besoin bureau'!$A:$A,'Fiche besoin bureau'!O:O,_xlfn.XLOOKUP($A8,'Fiche besoin chantier'!$A:$A,'Fiche besoin chantier'!O:O)))</f>
        <v>0</v>
      </c>
      <c r="S8" s="1">
        <f ca="1"/>
        <v>0</v>
      </c>
    </row>
    <row r="9" spans="1:19" ht="30" customHeight="1" x14ac:dyDescent="0.25">
      <c r="A9" s="15" t="str">
        <f ca="1"/>
        <v>Sylvie</v>
      </c>
      <c r="B9" s="26">
        <f ca="1">IF($A9="","",_xlfn.XLOOKUP($A9,'Fiche besoin bureau'!$A:$A,'Fiche besoin bureau'!B:B,_xlfn.XLOOKUP($A9,'Fiche besoin chantier'!$A:$A,'Fiche besoin chantier'!B:B)))</f>
        <v>45993</v>
      </c>
      <c r="C9" s="22">
        <f ca="1">IF($A9="","",_xlfn.XLOOKUP($A9,'Fiche besoin bureau'!$A:$A,'Fiche besoin bureau'!C:C,_xlfn.XLOOKUP($A9,'Fiche besoin chantier'!$A:$A,'Fiche besoin chantier'!C:C)))</f>
        <v>0</v>
      </c>
      <c r="D9" s="22">
        <f ca="1">IF($A9="","",_xlfn.XLOOKUP($A9,'Fiche besoin bureau'!$A:$A,'Fiche besoin bureau'!D:D,_xlfn.XLOOKUP($A9,'Fiche besoin chantier'!$A:$A,'Fiche besoin chantier'!D:D)))</f>
        <v>0</v>
      </c>
      <c r="E9" s="22">
        <f ca="1">IF($A9="","",_xlfn.XLOOKUP($A9,'Fiche besoin bureau'!$A:$A,'Fiche besoin bureau'!E:E,_xlfn.XLOOKUP($A9,'Fiche besoin chantier'!$A:$A,'Fiche besoin chantier'!E:E)))</f>
        <v>16</v>
      </c>
      <c r="F9" s="22">
        <f ca="1">IF($A9="","",_xlfn.XLOOKUP($A9,'Fiche besoin bureau'!$A:$A,'Fiche besoin bureau'!F:F,_xlfn.XLOOKUP($A9,'Fiche besoin chantier'!$A:$A,'Fiche besoin chantier'!F:F)))</f>
        <v>1</v>
      </c>
      <c r="G9" s="22">
        <f ca="1">IF($A9="","",_xlfn.XLOOKUP($A9,'Fiche besoin bureau'!$A:$A,'Fiche besoin bureau'!G:G,_xlfn.XLOOKUP($A9,'Fiche besoin chantier'!$A:$A,'Fiche besoin chantier'!G:G)))</f>
        <v>0</v>
      </c>
      <c r="H9" s="22">
        <f ca="1">IF($A9="","",_xlfn.XLOOKUP($A9,'Fiche besoin bureau'!$A:$A,'Fiche besoin bureau'!H:H,_xlfn.XLOOKUP($A9,'Fiche besoin chantier'!$A:$A,'Fiche besoin chantier'!H:H)))</f>
        <v>0</v>
      </c>
      <c r="I9" s="22">
        <f ca="1">IF($A9="","",_xlfn.XLOOKUP($A9,'Fiche besoin bureau'!$A:$A,'Fiche besoin bureau'!I:I,_xlfn.XLOOKUP($A9,'Fiche besoin chantier'!$A:$A,'Fiche besoin chantier'!I:I)))</f>
        <v>0</v>
      </c>
      <c r="J9" s="22">
        <f ca="1">IF($A9="","",_xlfn.XLOOKUP($A9,'Fiche besoin bureau'!$A:$A,'Fiche besoin bureau'!J:J,_xlfn.XLOOKUP($A9,'Fiche besoin chantier'!$A:$A,'Fiche besoin chantier'!J:J)))</f>
        <v>0</v>
      </c>
      <c r="K9" s="22">
        <f ca="1">IF($A9="","",_xlfn.XLOOKUP($A9,'Fiche besoin bureau'!$A:$A,'Fiche besoin bureau'!K:K,_xlfn.XLOOKUP($A9,'Fiche besoin chantier'!$A:$A,'Fiche besoin chantier'!K:K)))</f>
        <v>0</v>
      </c>
      <c r="L9" s="22">
        <f ca="1">IF($A9="","",_xlfn.XLOOKUP($A9,'Fiche besoin bureau'!$A:$A,'Fiche besoin bureau'!L:L,_xlfn.XLOOKUP($A9,'Fiche besoin chantier'!$A:$A,'Fiche besoin chantier'!L:L)))</f>
        <v>0</v>
      </c>
      <c r="M9" s="22">
        <f ca="1">IF($A9="","",_xlfn.XLOOKUP($A9,'Fiche besoin bureau'!$A:$A,'Fiche besoin bureau'!M:M,_xlfn.XLOOKUP($A9,'Fiche besoin chantier'!$A:$A,'Fiche besoin chantier'!M:M)))</f>
        <v>0</v>
      </c>
      <c r="N9" s="22">
        <f ca="1">IF($A9="","",_xlfn.XLOOKUP($A9,'Fiche besoin bureau'!$A:$A,'Fiche besoin bureau'!N:N,_xlfn.XLOOKUP($A9,'Fiche besoin chantier'!$A:$A,'Fiche besoin chantier'!N:N)))</f>
        <v>0</v>
      </c>
      <c r="O9" s="22">
        <f ca="1">IF($A9="","",_xlfn.XLOOKUP($A9,'Fiche besoin bureau'!$A:$A,'Fiche besoin bureau'!O:O,_xlfn.XLOOKUP($A9,'Fiche besoin chantier'!$A:$A,'Fiche besoin chantier'!O:O)))</f>
        <v>0</v>
      </c>
      <c r="S9" s="1" t="str">
        <f ca="1"/>
        <v>M</v>
      </c>
    </row>
    <row r="10" spans="1:19" ht="30" customHeight="1" x14ac:dyDescent="0.25">
      <c r="A10" s="15"/>
      <c r="B10" s="22"/>
      <c r="C10" s="22"/>
      <c r="D10" s="22"/>
      <c r="E10" s="22"/>
      <c r="F10" s="22"/>
      <c r="G10" s="22"/>
      <c r="H10" s="22"/>
      <c r="I10" s="22"/>
      <c r="J10" s="22"/>
      <c r="K10" s="22"/>
      <c r="L10" s="22"/>
      <c r="M10" s="22"/>
      <c r="N10" s="22"/>
      <c r="O10" s="22"/>
      <c r="S10" s="1" t="str">
        <f ca="1"/>
        <v>L</v>
      </c>
    </row>
    <row r="11" spans="1:19" ht="30" customHeight="1" x14ac:dyDescent="0.25">
      <c r="A11" s="15"/>
      <c r="B11" s="22"/>
      <c r="C11" s="22"/>
      <c r="D11" s="22"/>
      <c r="E11" s="22"/>
      <c r="F11" s="22"/>
      <c r="G11" s="22"/>
      <c r="H11" s="22"/>
      <c r="I11" s="22"/>
      <c r="J11" s="22"/>
      <c r="K11" s="22"/>
      <c r="L11" s="22"/>
      <c r="M11" s="22"/>
      <c r="N11" s="22"/>
      <c r="O11" s="22"/>
      <c r="S11" s="1">
        <f ca="1"/>
        <v>0</v>
      </c>
    </row>
    <row r="12" spans="1:19" ht="30" customHeight="1" x14ac:dyDescent="0.25">
      <c r="A12" s="15"/>
      <c r="B12" s="22"/>
      <c r="C12" s="22"/>
      <c r="D12" s="22"/>
      <c r="E12" s="22"/>
      <c r="F12" s="22"/>
      <c r="G12" s="22"/>
      <c r="H12" s="22"/>
      <c r="I12" s="22"/>
      <c r="J12" s="22"/>
      <c r="K12" s="22"/>
      <c r="L12" s="22"/>
      <c r="M12" s="22"/>
      <c r="N12" s="22"/>
      <c r="O12" s="22"/>
    </row>
    <row r="13" spans="1:19" ht="30" customHeight="1" x14ac:dyDescent="0.25">
      <c r="A13" s="15"/>
      <c r="B13" s="22"/>
      <c r="C13" s="22"/>
      <c r="D13" s="22"/>
      <c r="E13" s="22"/>
      <c r="F13" s="22"/>
      <c r="G13" s="22"/>
      <c r="H13" s="22"/>
      <c r="I13" s="22"/>
      <c r="J13" s="22"/>
      <c r="K13" s="22"/>
      <c r="L13" s="22"/>
      <c r="M13" s="22"/>
      <c r="N13" s="22"/>
      <c r="O13" s="22"/>
    </row>
    <row r="14" spans="1:19" ht="30" customHeight="1" x14ac:dyDescent="0.25">
      <c r="A14" s="15"/>
      <c r="B14" s="22"/>
      <c r="C14" s="22"/>
      <c r="D14" s="22"/>
      <c r="E14" s="22"/>
      <c r="F14" s="22"/>
      <c r="G14" s="22"/>
      <c r="H14" s="22"/>
      <c r="I14" s="22"/>
      <c r="J14" s="22"/>
      <c r="K14" s="22"/>
      <c r="L14" s="22"/>
      <c r="M14" s="22"/>
      <c r="N14" s="22"/>
      <c r="O14" s="22"/>
    </row>
    <row r="15" spans="1:19" ht="30" customHeight="1" x14ac:dyDescent="0.25">
      <c r="A15" s="15"/>
      <c r="B15" s="22"/>
      <c r="C15" s="22"/>
      <c r="D15" s="22"/>
      <c r="E15" s="22"/>
      <c r="F15" s="22"/>
      <c r="G15" s="22"/>
      <c r="H15" s="22"/>
      <c r="I15" s="22"/>
      <c r="J15" s="22"/>
      <c r="K15" s="22"/>
      <c r="L15" s="22"/>
      <c r="M15" s="22"/>
      <c r="N15" s="22"/>
      <c r="O15" s="22"/>
    </row>
    <row r="16" spans="1:19" ht="30" customHeight="1" x14ac:dyDescent="0.25">
      <c r="A16" s="15"/>
      <c r="B16" s="22"/>
      <c r="C16" s="22"/>
      <c r="D16" s="22"/>
      <c r="E16" s="22"/>
      <c r="F16" s="22"/>
      <c r="G16" s="22"/>
      <c r="H16" s="22"/>
      <c r="I16" s="22"/>
      <c r="J16" s="22"/>
      <c r="K16" s="22"/>
      <c r="L16" s="22"/>
      <c r="M16" s="22"/>
      <c r="N16" s="22"/>
      <c r="O16" s="22"/>
    </row>
    <row r="17" spans="1:15" ht="30" customHeight="1" x14ac:dyDescent="0.25">
      <c r="A17" s="15"/>
      <c r="B17" s="22"/>
      <c r="C17" s="22"/>
      <c r="D17" s="22"/>
      <c r="E17" s="22"/>
      <c r="F17" s="22"/>
      <c r="G17" s="22"/>
      <c r="H17" s="22"/>
      <c r="I17" s="22"/>
      <c r="J17" s="22"/>
      <c r="K17" s="22"/>
      <c r="L17" s="22"/>
      <c r="M17" s="22"/>
      <c r="N17" s="22"/>
      <c r="O17" s="22"/>
    </row>
    <row r="18" spans="1:15" ht="30" customHeight="1" x14ac:dyDescent="0.25">
      <c r="A18" s="15"/>
      <c r="B18" s="22"/>
      <c r="C18" s="22"/>
      <c r="D18" s="22"/>
      <c r="E18" s="22"/>
      <c r="F18" s="22"/>
      <c r="G18" s="22"/>
      <c r="H18" s="22"/>
      <c r="I18" s="22"/>
      <c r="J18" s="22"/>
      <c r="K18" s="22"/>
      <c r="L18" s="22"/>
      <c r="M18" s="22"/>
      <c r="N18" s="22"/>
      <c r="O18" s="22"/>
    </row>
    <row r="19" spans="1:15" ht="30" customHeight="1" x14ac:dyDescent="0.25">
      <c r="A19" s="15"/>
      <c r="B19" s="22"/>
      <c r="C19" s="22"/>
      <c r="D19" s="22"/>
      <c r="E19" s="22"/>
      <c r="F19" s="22"/>
      <c r="G19" s="22"/>
      <c r="H19" s="22"/>
      <c r="I19" s="22"/>
      <c r="J19" s="22"/>
      <c r="K19" s="22"/>
      <c r="L19" s="22"/>
      <c r="M19" s="22"/>
      <c r="N19" s="22"/>
      <c r="O19" s="22"/>
    </row>
    <row r="20" spans="1:15" ht="30" customHeight="1" x14ac:dyDescent="0.25">
      <c r="A20" s="15"/>
      <c r="B20" s="22"/>
      <c r="C20" s="22"/>
      <c r="D20" s="22"/>
      <c r="E20" s="22"/>
      <c r="F20" s="22"/>
      <c r="G20" s="22"/>
      <c r="H20" s="22"/>
      <c r="I20" s="22"/>
      <c r="J20" s="22"/>
      <c r="K20" s="22"/>
      <c r="L20" s="22"/>
      <c r="M20" s="22"/>
      <c r="N20" s="22"/>
      <c r="O20" s="22"/>
    </row>
    <row r="21" spans="1:15" ht="30" customHeight="1" x14ac:dyDescent="0.25">
      <c r="A21" s="15"/>
      <c r="B21" s="22"/>
      <c r="C21" s="22"/>
      <c r="D21" s="22"/>
      <c r="E21" s="22"/>
      <c r="F21" s="22"/>
      <c r="G21" s="22"/>
      <c r="H21" s="22"/>
      <c r="I21" s="22"/>
      <c r="J21" s="22"/>
      <c r="K21" s="22"/>
      <c r="L21" s="22"/>
      <c r="M21" s="22"/>
      <c r="N21" s="22"/>
      <c r="O21" s="22"/>
    </row>
    <row r="22" spans="1:15" ht="30" customHeight="1" x14ac:dyDescent="0.25">
      <c r="A22" s="13"/>
      <c r="B22" s="22"/>
      <c r="C22" s="22"/>
      <c r="D22" s="22"/>
      <c r="E22" s="22"/>
      <c r="F22" s="22"/>
      <c r="G22" s="22"/>
      <c r="H22" s="22"/>
      <c r="I22" s="22"/>
      <c r="J22" s="22"/>
      <c r="K22" s="22"/>
      <c r="L22" s="22"/>
      <c r="M22" s="22"/>
      <c r="N22" s="22"/>
      <c r="O22" s="22"/>
    </row>
    <row r="23" spans="1:15" ht="30" customHeight="1" x14ac:dyDescent="0.25">
      <c r="A23" s="13"/>
      <c r="B23" s="22"/>
      <c r="C23" s="22"/>
      <c r="D23" s="22"/>
      <c r="E23" s="22"/>
      <c r="F23" s="22"/>
      <c r="G23" s="22"/>
      <c r="H23" s="22"/>
      <c r="I23" s="22"/>
      <c r="J23" s="22"/>
      <c r="K23" s="22"/>
      <c r="L23" s="22"/>
      <c r="M23" s="22"/>
      <c r="N23" s="22"/>
      <c r="O23" s="22"/>
    </row>
    <row r="24" spans="1:15" ht="30" customHeight="1" x14ac:dyDescent="0.25">
      <c r="A24" s="13"/>
      <c r="B24" s="22"/>
      <c r="C24" s="22"/>
      <c r="D24" s="22"/>
      <c r="E24" s="22"/>
      <c r="F24" s="22"/>
      <c r="G24" s="22"/>
      <c r="H24" s="22"/>
      <c r="I24" s="22"/>
      <c r="J24" s="22"/>
      <c r="K24" s="22"/>
      <c r="L24" s="22"/>
      <c r="M24" s="22"/>
      <c r="N24" s="22"/>
      <c r="O24" s="22"/>
    </row>
    <row r="25" spans="1:15" ht="30" customHeight="1" x14ac:dyDescent="0.25">
      <c r="A25" s="13"/>
      <c r="B25" s="22"/>
      <c r="C25" s="22"/>
      <c r="D25" s="22"/>
      <c r="E25" s="22"/>
      <c r="F25" s="22"/>
      <c r="G25" s="22"/>
      <c r="H25" s="22"/>
      <c r="I25" s="22"/>
      <c r="J25" s="22"/>
      <c r="K25" s="22"/>
      <c r="L25" s="22"/>
      <c r="M25" s="22"/>
      <c r="N25" s="22"/>
      <c r="O25" s="22"/>
    </row>
    <row r="26" spans="1:15" ht="30" customHeight="1" x14ac:dyDescent="0.25">
      <c r="A26" s="13"/>
      <c r="B26" s="22"/>
      <c r="C26" s="22"/>
      <c r="D26" s="22"/>
      <c r="E26" s="22"/>
      <c r="F26" s="22"/>
      <c r="G26" s="22"/>
      <c r="H26" s="22"/>
      <c r="I26" s="22"/>
      <c r="J26" s="22"/>
      <c r="K26" s="22"/>
      <c r="L26" s="22"/>
      <c r="M26" s="22"/>
      <c r="N26" s="22"/>
      <c r="O26" s="22"/>
    </row>
    <row r="27" spans="1:15" ht="30" customHeight="1" x14ac:dyDescent="0.25">
      <c r="A27" s="13"/>
      <c r="B27" s="22"/>
      <c r="C27" s="22"/>
      <c r="D27" s="22"/>
      <c r="E27" s="22"/>
      <c r="F27" s="22"/>
      <c r="G27" s="22"/>
      <c r="H27" s="22"/>
      <c r="I27" s="22"/>
      <c r="J27" s="22"/>
      <c r="K27" s="22"/>
      <c r="L27" s="22"/>
      <c r="M27" s="22"/>
      <c r="N27" s="22"/>
      <c r="O27" s="22"/>
    </row>
    <row r="28" spans="1:15" ht="30" customHeight="1" x14ac:dyDescent="0.25">
      <c r="A28" s="13"/>
      <c r="B28" s="22"/>
      <c r="C28" s="22"/>
      <c r="D28" s="22"/>
      <c r="E28" s="22"/>
      <c r="F28" s="22"/>
      <c r="G28" s="22"/>
      <c r="H28" s="22"/>
      <c r="I28" s="22"/>
      <c r="J28" s="22"/>
      <c r="K28" s="22"/>
      <c r="L28" s="22"/>
      <c r="M28" s="22"/>
      <c r="N28" s="22"/>
      <c r="O28" s="22"/>
    </row>
    <row r="29" spans="1:15" ht="30" customHeight="1" x14ac:dyDescent="0.25">
      <c r="A29" s="13"/>
      <c r="B29" s="22"/>
      <c r="C29" s="22"/>
      <c r="D29" s="22"/>
      <c r="E29" s="22"/>
      <c r="F29" s="22"/>
      <c r="G29" s="22"/>
      <c r="H29" s="22"/>
      <c r="I29" s="22"/>
      <c r="J29" s="22"/>
      <c r="K29" s="22"/>
      <c r="L29" s="22"/>
      <c r="M29" s="22"/>
      <c r="N29" s="22"/>
      <c r="O29" s="22"/>
    </row>
    <row r="30" spans="1:15" ht="30" customHeight="1" x14ac:dyDescent="0.25">
      <c r="A30" s="13"/>
      <c r="B30" s="22"/>
      <c r="C30" s="22"/>
      <c r="D30" s="22"/>
      <c r="E30" s="22"/>
      <c r="F30" s="22"/>
      <c r="G30" s="22"/>
      <c r="H30" s="22"/>
      <c r="I30" s="22"/>
      <c r="J30" s="22"/>
      <c r="K30" s="22"/>
      <c r="L30" s="22"/>
      <c r="M30" s="22"/>
      <c r="N30" s="22"/>
      <c r="O30" s="22"/>
    </row>
    <row r="31" spans="1:15" ht="30" customHeight="1" x14ac:dyDescent="0.25">
      <c r="A31" s="13"/>
      <c r="B31" s="22"/>
      <c r="C31" s="22"/>
      <c r="D31" s="22"/>
      <c r="E31" s="22"/>
      <c r="F31" s="22"/>
      <c r="G31" s="22"/>
      <c r="H31" s="22"/>
      <c r="I31" s="22"/>
      <c r="J31" s="22"/>
      <c r="K31" s="22"/>
      <c r="L31" s="22"/>
      <c r="M31" s="22"/>
      <c r="N31" s="22"/>
      <c r="O31" s="22"/>
    </row>
    <row r="32" spans="1:15" ht="30" customHeight="1" x14ac:dyDescent="0.25">
      <c r="A32" s="13"/>
      <c r="B32" s="22"/>
      <c r="C32" s="22"/>
      <c r="D32" s="22"/>
      <c r="E32" s="22"/>
      <c r="F32" s="22"/>
      <c r="G32" s="22"/>
      <c r="H32" s="22"/>
      <c r="I32" s="22"/>
      <c r="J32" s="22"/>
      <c r="K32" s="22"/>
      <c r="L32" s="22"/>
      <c r="M32" s="22"/>
      <c r="N32" s="22"/>
      <c r="O32" s="22"/>
    </row>
    <row r="33" spans="1:15" ht="30" customHeight="1" x14ac:dyDescent="0.25">
      <c r="A33" s="13"/>
      <c r="B33" s="22"/>
      <c r="C33" s="22"/>
      <c r="D33" s="22"/>
      <c r="E33" s="22"/>
      <c r="F33" s="22"/>
      <c r="G33" s="22"/>
      <c r="H33" s="22"/>
      <c r="I33" s="22"/>
      <c r="J33" s="22"/>
      <c r="K33" s="22"/>
      <c r="L33" s="22"/>
      <c r="M33" s="22"/>
      <c r="N33" s="22"/>
      <c r="O33" s="22"/>
    </row>
    <row r="34" spans="1:15" ht="30" customHeight="1" x14ac:dyDescent="0.25">
      <c r="A34" s="13"/>
      <c r="B34" s="22"/>
      <c r="C34" s="22"/>
      <c r="D34" s="22"/>
      <c r="E34" s="22"/>
      <c r="F34" s="22"/>
      <c r="G34" s="22"/>
      <c r="H34" s="22"/>
      <c r="I34" s="22"/>
      <c r="J34" s="22"/>
      <c r="K34" s="22"/>
      <c r="L34" s="22"/>
      <c r="M34" s="22"/>
      <c r="N34" s="22"/>
      <c r="O34" s="22"/>
    </row>
    <row r="35" spans="1:15" ht="30" customHeight="1" x14ac:dyDescent="0.25">
      <c r="A35" s="13"/>
      <c r="B35" s="22"/>
      <c r="C35" s="22"/>
      <c r="D35" s="22"/>
      <c r="E35" s="22"/>
      <c r="F35" s="22"/>
      <c r="G35" s="22"/>
      <c r="H35" s="22"/>
      <c r="I35" s="22"/>
      <c r="J35" s="22"/>
      <c r="K35" s="22"/>
      <c r="L35" s="22"/>
      <c r="M35" s="22"/>
      <c r="N35" s="22"/>
      <c r="O35" s="22"/>
    </row>
    <row r="36" spans="1:15" ht="30" customHeight="1" x14ac:dyDescent="0.25">
      <c r="A36" s="13"/>
      <c r="B36" s="22"/>
      <c r="C36" s="22"/>
      <c r="D36" s="22"/>
      <c r="E36" s="22"/>
      <c r="F36" s="22"/>
      <c r="G36" s="22"/>
      <c r="H36" s="22"/>
      <c r="I36" s="22"/>
      <c r="J36" s="22"/>
      <c r="K36" s="22"/>
      <c r="L36" s="22"/>
      <c r="M36" s="22"/>
      <c r="N36" s="22"/>
      <c r="O36" s="22"/>
    </row>
    <row r="37" spans="1:15" ht="30" customHeight="1" x14ac:dyDescent="0.25">
      <c r="A37" s="13"/>
      <c r="B37" s="22"/>
      <c r="C37" s="22"/>
      <c r="D37" s="22"/>
      <c r="E37" s="22"/>
      <c r="F37" s="22"/>
      <c r="G37" s="22"/>
      <c r="H37" s="22"/>
      <c r="I37" s="22"/>
      <c r="J37" s="22"/>
      <c r="K37" s="22"/>
      <c r="L37" s="22"/>
      <c r="M37" s="22"/>
      <c r="N37" s="22"/>
      <c r="O37" s="22"/>
    </row>
    <row r="38" spans="1:15" ht="30" customHeight="1" x14ac:dyDescent="0.25">
      <c r="A38" s="13"/>
      <c r="B38" s="22"/>
      <c r="C38" s="22"/>
      <c r="D38" s="22"/>
      <c r="E38" s="22"/>
      <c r="F38" s="22"/>
      <c r="G38" s="22"/>
      <c r="H38" s="22"/>
      <c r="I38" s="22"/>
      <c r="J38" s="22"/>
      <c r="K38" s="22"/>
      <c r="L38" s="22"/>
      <c r="M38" s="22"/>
      <c r="N38" s="22"/>
      <c r="O38" s="22"/>
    </row>
    <row r="39" spans="1:15" ht="30" customHeight="1" x14ac:dyDescent="0.25">
      <c r="A39" s="13"/>
      <c r="B39" s="22"/>
      <c r="C39" s="22"/>
      <c r="D39" s="22"/>
      <c r="E39" s="22"/>
      <c r="F39" s="22"/>
      <c r="G39" s="22"/>
      <c r="H39" s="22"/>
      <c r="I39" s="22"/>
      <c r="J39" s="22"/>
      <c r="K39" s="22"/>
      <c r="L39" s="22"/>
      <c r="M39" s="22"/>
      <c r="N39" s="22"/>
      <c r="O39" s="22"/>
    </row>
    <row r="40" spans="1:15" ht="30" customHeight="1" x14ac:dyDescent="0.25">
      <c r="A40" s="13"/>
      <c r="B40" s="22"/>
      <c r="C40" s="22"/>
      <c r="D40" s="22"/>
      <c r="E40" s="22"/>
      <c r="F40" s="22"/>
      <c r="G40" s="22"/>
      <c r="H40" s="22"/>
      <c r="I40" s="22"/>
      <c r="J40" s="22"/>
      <c r="K40" s="22"/>
      <c r="L40" s="22"/>
      <c r="M40" s="22"/>
      <c r="N40" s="22"/>
      <c r="O40" s="22"/>
    </row>
    <row r="41" spans="1:15" ht="30" customHeight="1" x14ac:dyDescent="0.25">
      <c r="A41" s="13"/>
      <c r="B41" s="22"/>
      <c r="C41" s="22"/>
      <c r="D41" s="22"/>
      <c r="E41" s="22"/>
      <c r="F41" s="22"/>
      <c r="G41" s="22"/>
      <c r="H41" s="22"/>
      <c r="I41" s="22"/>
      <c r="J41" s="22"/>
      <c r="K41" s="22"/>
      <c r="L41" s="22"/>
      <c r="M41" s="22"/>
      <c r="N41" s="22"/>
      <c r="O41" s="22"/>
    </row>
    <row r="42" spans="1:15" ht="30" customHeight="1" x14ac:dyDescent="0.25">
      <c r="A42" s="13"/>
      <c r="B42" s="22"/>
      <c r="C42" s="22"/>
      <c r="D42" s="22"/>
      <c r="E42" s="22"/>
      <c r="F42" s="22"/>
      <c r="G42" s="22"/>
      <c r="H42" s="22"/>
      <c r="I42" s="22"/>
      <c r="J42" s="22"/>
      <c r="K42" s="22"/>
      <c r="L42" s="22"/>
      <c r="M42" s="22"/>
      <c r="N42" s="22"/>
      <c r="O42" s="22"/>
    </row>
    <row r="43" spans="1:15" ht="30" customHeight="1" x14ac:dyDescent="0.25">
      <c r="A43" s="13"/>
      <c r="B43" s="22"/>
      <c r="C43" s="22"/>
      <c r="D43" s="22"/>
      <c r="E43" s="22"/>
      <c r="F43" s="22"/>
      <c r="G43" s="22"/>
      <c r="H43" s="22"/>
      <c r="I43" s="22"/>
      <c r="J43" s="22"/>
      <c r="K43" s="22"/>
      <c r="L43" s="22"/>
      <c r="M43" s="22"/>
      <c r="N43" s="22"/>
      <c r="O43" s="22"/>
    </row>
    <row r="44" spans="1:15" ht="30" customHeight="1" x14ac:dyDescent="0.25">
      <c r="A44" s="13"/>
      <c r="B44" s="22"/>
      <c r="C44" s="22"/>
      <c r="D44" s="22"/>
      <c r="E44" s="22"/>
      <c r="F44" s="22"/>
      <c r="G44" s="22"/>
      <c r="H44" s="22"/>
      <c r="I44" s="22"/>
      <c r="J44" s="22"/>
      <c r="K44" s="22"/>
      <c r="L44" s="22"/>
      <c r="M44" s="22"/>
      <c r="N44" s="22"/>
      <c r="O44" s="22"/>
    </row>
    <row r="45" spans="1:15" ht="30" customHeight="1" x14ac:dyDescent="0.25">
      <c r="A45" s="13"/>
      <c r="B45" s="22"/>
      <c r="C45" s="22"/>
      <c r="D45" s="22"/>
      <c r="E45" s="22"/>
      <c r="F45" s="22"/>
      <c r="G45" s="22"/>
      <c r="H45" s="22"/>
      <c r="I45" s="22"/>
      <c r="J45" s="22"/>
      <c r="K45" s="22"/>
      <c r="L45" s="22"/>
      <c r="M45" s="22"/>
      <c r="N45" s="22"/>
      <c r="O45" s="22"/>
    </row>
    <row r="46" spans="1:15" ht="30" customHeight="1" x14ac:dyDescent="0.25">
      <c r="A46" s="13"/>
      <c r="B46" s="22"/>
      <c r="C46" s="22"/>
      <c r="D46" s="22"/>
      <c r="E46" s="22"/>
      <c r="F46" s="22"/>
      <c r="G46" s="22"/>
      <c r="H46" s="22"/>
      <c r="I46" s="22"/>
      <c r="J46" s="22"/>
      <c r="K46" s="22"/>
      <c r="L46" s="22"/>
      <c r="M46" s="22"/>
      <c r="N46" s="22"/>
      <c r="O46" s="22"/>
    </row>
    <row r="47" spans="1:15" ht="30" customHeight="1" x14ac:dyDescent="0.25">
      <c r="A47" s="13"/>
      <c r="B47" s="22"/>
      <c r="C47" s="22"/>
      <c r="D47" s="22"/>
      <c r="E47" s="22"/>
      <c r="F47" s="22"/>
      <c r="G47" s="22"/>
      <c r="H47" s="22"/>
      <c r="I47" s="22"/>
      <c r="J47" s="22"/>
      <c r="K47" s="22"/>
      <c r="L47" s="22"/>
      <c r="M47" s="22"/>
      <c r="N47" s="22"/>
      <c r="O47" s="22"/>
    </row>
    <row r="48" spans="1:15" ht="30" customHeight="1" x14ac:dyDescent="0.25">
      <c r="A48" s="13"/>
      <c r="B48" s="22"/>
      <c r="C48" s="22"/>
      <c r="D48" s="22"/>
      <c r="E48" s="22"/>
      <c r="F48" s="22"/>
      <c r="G48" s="22"/>
      <c r="H48" s="22"/>
      <c r="I48" s="22"/>
      <c r="J48" s="22"/>
      <c r="K48" s="22"/>
      <c r="L48" s="22"/>
      <c r="M48" s="22"/>
      <c r="N48" s="22"/>
      <c r="O48" s="22"/>
    </row>
    <row r="49" spans="1:15" ht="30" customHeight="1" x14ac:dyDescent="0.25">
      <c r="A49" s="13"/>
      <c r="B49" s="22"/>
      <c r="C49" s="22"/>
      <c r="D49" s="22"/>
      <c r="E49" s="22"/>
      <c r="F49" s="22"/>
      <c r="G49" s="22"/>
      <c r="H49" s="22"/>
      <c r="I49" s="22"/>
      <c r="J49" s="22"/>
      <c r="K49" s="22"/>
      <c r="L49" s="22"/>
      <c r="M49" s="22"/>
      <c r="N49" s="22"/>
      <c r="O49" s="22"/>
    </row>
    <row r="50" spans="1:15" ht="30" customHeight="1" x14ac:dyDescent="0.25">
      <c r="A50" s="13"/>
      <c r="B50" s="22"/>
      <c r="C50" s="22"/>
      <c r="D50" s="22"/>
      <c r="E50" s="22"/>
      <c r="F50" s="22"/>
      <c r="G50" s="22"/>
      <c r="H50" s="22"/>
      <c r="I50" s="22"/>
      <c r="J50" s="22"/>
      <c r="K50" s="22"/>
      <c r="L50" s="22"/>
      <c r="M50" s="22"/>
      <c r="N50" s="22"/>
      <c r="O50" s="22"/>
    </row>
    <row r="51" spans="1:15" ht="30" customHeight="1" x14ac:dyDescent="0.25">
      <c r="A51" s="13"/>
      <c r="B51" s="22"/>
      <c r="C51" s="22"/>
      <c r="D51" s="22"/>
      <c r="E51" s="22"/>
      <c r="F51" s="22"/>
      <c r="G51" s="22"/>
      <c r="H51" s="22"/>
      <c r="I51" s="22"/>
      <c r="J51" s="22"/>
      <c r="K51" s="22"/>
      <c r="L51" s="22"/>
      <c r="M51" s="22"/>
      <c r="N51" s="22"/>
      <c r="O51" s="22"/>
    </row>
    <row r="52" spans="1:15" ht="30" customHeight="1" x14ac:dyDescent="0.25">
      <c r="A52" s="13"/>
      <c r="B52" s="22"/>
      <c r="C52" s="22"/>
      <c r="D52" s="22"/>
      <c r="E52" s="22"/>
      <c r="F52" s="22"/>
      <c r="G52" s="22"/>
      <c r="H52" s="22"/>
      <c r="I52" s="22"/>
      <c r="J52" s="22"/>
      <c r="K52" s="22"/>
      <c r="L52" s="22"/>
      <c r="M52" s="22"/>
      <c r="N52" s="22"/>
      <c r="O52" s="22"/>
    </row>
    <row r="53" spans="1:15" ht="30" customHeight="1" x14ac:dyDescent="0.25">
      <c r="A53" s="13"/>
      <c r="B53" s="22"/>
      <c r="C53" s="22"/>
      <c r="D53" s="22"/>
      <c r="E53" s="22"/>
      <c r="F53" s="22"/>
      <c r="G53" s="22"/>
      <c r="H53" s="22"/>
      <c r="I53" s="22"/>
      <c r="J53" s="22"/>
      <c r="K53" s="22"/>
      <c r="L53" s="22"/>
      <c r="M53" s="22"/>
      <c r="N53" s="22"/>
      <c r="O53" s="22"/>
    </row>
    <row r="54" spans="1:15" ht="30" customHeight="1" x14ac:dyDescent="0.25">
      <c r="A54" s="13"/>
      <c r="B54" s="22"/>
      <c r="C54" s="22"/>
      <c r="D54" s="22"/>
      <c r="E54" s="22"/>
      <c r="F54" s="22"/>
      <c r="G54" s="22"/>
      <c r="H54" s="22"/>
      <c r="I54" s="22"/>
      <c r="J54" s="22"/>
      <c r="K54" s="22"/>
      <c r="L54" s="22"/>
      <c r="M54" s="22"/>
      <c r="N54" s="22"/>
      <c r="O54" s="22"/>
    </row>
    <row r="55" spans="1:15" ht="30" customHeight="1" x14ac:dyDescent="0.25">
      <c r="A55" s="13"/>
      <c r="B55" s="22"/>
      <c r="C55" s="22"/>
      <c r="D55" s="22"/>
      <c r="E55" s="22"/>
      <c r="F55" s="22"/>
      <c r="G55" s="22"/>
      <c r="H55" s="22"/>
      <c r="I55" s="22"/>
      <c r="J55" s="22"/>
      <c r="K55" s="22"/>
      <c r="L55" s="22"/>
      <c r="M55" s="22"/>
      <c r="N55" s="22"/>
      <c r="O55" s="22"/>
    </row>
    <row r="56" spans="1:15" ht="30" customHeight="1" x14ac:dyDescent="0.25">
      <c r="A56" s="13"/>
      <c r="B56" s="22"/>
      <c r="C56" s="22"/>
      <c r="D56" s="22"/>
      <c r="E56" s="22"/>
      <c r="F56" s="22"/>
      <c r="G56" s="22"/>
      <c r="H56" s="22"/>
      <c r="I56" s="22"/>
      <c r="J56" s="22"/>
      <c r="K56" s="22"/>
      <c r="L56" s="22"/>
      <c r="M56" s="22"/>
      <c r="N56" s="22"/>
      <c r="O56" s="22"/>
    </row>
    <row r="57" spans="1:15" ht="30" customHeight="1" x14ac:dyDescent="0.25">
      <c r="A57" s="13"/>
      <c r="B57" s="22"/>
      <c r="C57" s="22"/>
      <c r="D57" s="22"/>
      <c r="E57" s="22"/>
      <c r="F57" s="22"/>
      <c r="G57" s="22"/>
      <c r="H57" s="22"/>
      <c r="I57" s="22"/>
      <c r="J57" s="22"/>
      <c r="K57" s="22"/>
      <c r="L57" s="22"/>
      <c r="M57" s="22"/>
      <c r="N57" s="22"/>
      <c r="O57" s="22"/>
    </row>
    <row r="58" spans="1:15" ht="30" customHeight="1" x14ac:dyDescent="0.25">
      <c r="A58" s="13"/>
      <c r="B58" s="22"/>
      <c r="C58" s="22"/>
      <c r="D58" s="22"/>
      <c r="E58" s="22"/>
      <c r="F58" s="22"/>
      <c r="G58" s="22"/>
      <c r="H58" s="22"/>
      <c r="I58" s="22"/>
      <c r="J58" s="22"/>
      <c r="K58" s="22"/>
      <c r="L58" s="22"/>
      <c r="M58" s="22"/>
      <c r="N58" s="22"/>
      <c r="O58" s="22"/>
    </row>
    <row r="59" spans="1:15" ht="30" customHeight="1" x14ac:dyDescent="0.25">
      <c r="A59" s="13"/>
      <c r="B59" s="22"/>
      <c r="C59" s="22"/>
      <c r="D59" s="22"/>
      <c r="E59" s="22"/>
      <c r="F59" s="22"/>
      <c r="G59" s="22"/>
      <c r="H59" s="22"/>
      <c r="I59" s="22"/>
      <c r="J59" s="22"/>
      <c r="K59" s="22"/>
      <c r="L59" s="22"/>
      <c r="M59" s="22"/>
      <c r="N59" s="22"/>
      <c r="O59" s="22"/>
    </row>
    <row r="60" spans="1:15" ht="19.5" thickBot="1" x14ac:dyDescent="0.3">
      <c r="A60" s="14"/>
      <c r="B60" s="23"/>
      <c r="C60" s="23"/>
      <c r="D60" s="23"/>
      <c r="E60" s="23"/>
      <c r="F60" s="23"/>
      <c r="G60" s="23"/>
      <c r="H60" s="23"/>
      <c r="I60" s="23"/>
      <c r="J60" s="23"/>
      <c r="K60" s="23"/>
      <c r="L60" s="23"/>
      <c r="M60" s="23"/>
      <c r="N60" s="23"/>
      <c r="O60" s="23"/>
    </row>
    <row r="61" spans="1:15" ht="19.5" thickTop="1" x14ac:dyDescent="0.25"/>
  </sheetData>
  <mergeCells count="5">
    <mergeCell ref="A1:A2"/>
    <mergeCell ref="C1:D1"/>
    <mergeCell ref="E1:F1"/>
    <mergeCell ref="G1:H1"/>
    <mergeCell ref="I1:J1"/>
  </mergeCells>
  <pageMargins left="0.70866141732283472" right="0.70866141732283472" top="0.74803149606299213" bottom="0.74803149606299213" header="0.31496062992125984" footer="0.31496062992125984"/>
  <pageSetup paperSize="9" scale="53" fitToHeight="0" orientation="landscape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5046E3-EFB1-4537-B2E7-0E1F91C52BF9}">
  <sheetPr>
    <tabColor rgb="FF00B050"/>
  </sheetPr>
  <dimension ref="A1:F30"/>
  <sheetViews>
    <sheetView tabSelected="1" workbookViewId="0">
      <selection activeCell="L15" sqref="L15"/>
    </sheetView>
    <sheetView workbookViewId="1"/>
  </sheetViews>
  <sheetFormatPr baseColWidth="10" defaultRowHeight="15" x14ac:dyDescent="0.25"/>
  <cols>
    <col min="1" max="1" width="41.85546875" bestFit="1" customWidth="1"/>
    <col min="2" max="2" width="9.85546875" bestFit="1" customWidth="1"/>
    <col min="3" max="3" width="23" customWidth="1"/>
    <col min="4" max="4" width="20" customWidth="1"/>
    <col min="5" max="5" width="25.140625" customWidth="1"/>
    <col min="6" max="6" width="11.42578125" customWidth="1"/>
  </cols>
  <sheetData>
    <row r="1" spans="1:6" ht="57" thickBot="1" x14ac:dyDescent="0.3">
      <c r="A1" s="27" t="s">
        <v>34</v>
      </c>
      <c r="B1" s="28" t="s">
        <v>35</v>
      </c>
      <c r="C1" s="28" t="s">
        <v>36</v>
      </c>
      <c r="D1" s="28" t="s">
        <v>37</v>
      </c>
      <c r="E1" s="28" t="s">
        <v>38</v>
      </c>
      <c r="F1" s="53" t="s">
        <v>43</v>
      </c>
    </row>
    <row r="2" spans="1:6" ht="18.75" x14ac:dyDescent="0.25">
      <c r="A2" s="29" t="s">
        <v>1</v>
      </c>
      <c r="B2" s="30" t="s">
        <v>29</v>
      </c>
      <c r="C2" s="30">
        <v>12</v>
      </c>
      <c r="D2" s="31">
        <v>23.8</v>
      </c>
      <c r="E2" s="50">
        <f>C2*$D$8</f>
        <v>285.60000000000002</v>
      </c>
      <c r="F2" s="54" cm="1">
        <f t="array" aca="1" ref="F2" ca="1">SUMPRODUCT((_xlfn.CHOOSECOLS('Récap besoin personnel'!$C$3:$O$9,MATCH(CDE!$A2,'Récap besoin personnel'!$C$1:$O$1,0))*(_xlfn.CHOOSECOLS('Récap besoin personnel'!$C$3:$O$9,MATCH(CDE!$A2,'Récap besoin personnel'!$C$1:$O$1,0)+1)=CDE!B2)))</f>
        <v>0</v>
      </c>
    </row>
    <row r="3" spans="1:6" ht="18.75" x14ac:dyDescent="0.25">
      <c r="A3" s="32" t="s">
        <v>1</v>
      </c>
      <c r="B3" s="33" t="s">
        <v>28</v>
      </c>
      <c r="C3" s="33">
        <v>40</v>
      </c>
      <c r="D3" s="34">
        <v>23.8</v>
      </c>
      <c r="E3" s="51">
        <f t="shared" ref="E3:E8" si="0">C3*$D$8</f>
        <v>952</v>
      </c>
      <c r="F3" s="54" cm="1">
        <f t="array" aca="1" ref="F3" ca="1">SUMPRODUCT((_xlfn.CHOOSECOLS('Récap besoin personnel'!$C$3:$O$9,MATCH(CDE!$A3,'Récap besoin personnel'!$C$1:$O$1,0))*(_xlfn.CHOOSECOLS('Récap besoin personnel'!$C$3:$O$9,MATCH(CDE!$A3,'Récap besoin personnel'!$C$1:$O$1,0)+1)=CDE!B3)))</f>
        <v>10</v>
      </c>
    </row>
    <row r="4" spans="1:6" ht="18.75" x14ac:dyDescent="0.25">
      <c r="A4" s="32" t="s">
        <v>1</v>
      </c>
      <c r="B4" s="33" t="s">
        <v>27</v>
      </c>
      <c r="C4" s="33">
        <v>55</v>
      </c>
      <c r="D4" s="34">
        <v>23.8</v>
      </c>
      <c r="E4" s="51">
        <f t="shared" si="0"/>
        <v>1309</v>
      </c>
      <c r="F4" s="54" cm="1">
        <f t="array" aca="1" ref="F4" ca="1">SUMPRODUCT((_xlfn.CHOOSECOLS('Récap besoin personnel'!$C$3:$O$9,MATCH(CDE!$A4,'Récap besoin personnel'!$C$1:$O$1,0))*(_xlfn.CHOOSECOLS('Récap besoin personnel'!$C$3:$O$9,MATCH(CDE!$A4,'Récap besoin personnel'!$C$1:$O$1,0)+1)=CDE!B4)))</f>
        <v>27</v>
      </c>
    </row>
    <row r="5" spans="1:6" ht="18.75" x14ac:dyDescent="0.25">
      <c r="A5" s="32" t="s">
        <v>1</v>
      </c>
      <c r="B5" s="33" t="s">
        <v>30</v>
      </c>
      <c r="C5" s="33">
        <v>35</v>
      </c>
      <c r="D5" s="34">
        <v>23.8</v>
      </c>
      <c r="E5" s="51">
        <f t="shared" si="0"/>
        <v>833</v>
      </c>
      <c r="F5" s="54" cm="1">
        <f t="array" aca="1" ref="F5" ca="1">SUMPRODUCT((_xlfn.CHOOSECOLS('Récap besoin personnel'!$C$3:$O$9,MATCH(CDE!$A5,'Récap besoin personnel'!$C$1:$O$1,0))*(_xlfn.CHOOSECOLS('Récap besoin personnel'!$C$3:$O$9,MATCH(CDE!$A5,'Récap besoin personnel'!$C$1:$O$1,0)+1)=CDE!B5)))</f>
        <v>0</v>
      </c>
    </row>
    <row r="6" spans="1:6" ht="18.75" x14ac:dyDescent="0.25">
      <c r="A6" s="32" t="s">
        <v>1</v>
      </c>
      <c r="B6" s="33" t="s">
        <v>39</v>
      </c>
      <c r="C6" s="33">
        <v>13</v>
      </c>
      <c r="D6" s="34">
        <v>23.8</v>
      </c>
      <c r="E6" s="51">
        <f t="shared" si="0"/>
        <v>309.40000000000003</v>
      </c>
      <c r="F6" s="54" cm="1">
        <f t="array" aca="1" ref="F6" ca="1">SUMPRODUCT((_xlfn.CHOOSECOLS('Récap besoin personnel'!$C$3:$O$9,MATCH(CDE!$A6,'Récap besoin personnel'!$C$1:$O$1,0))*(_xlfn.CHOOSECOLS('Récap besoin personnel'!$C$3:$O$9,MATCH(CDE!$A6,'Récap besoin personnel'!$C$1:$O$1,0)+1)=CDE!B6)))</f>
        <v>0</v>
      </c>
    </row>
    <row r="7" spans="1:6" ht="18.75" x14ac:dyDescent="0.25">
      <c r="A7" s="32" t="s">
        <v>1</v>
      </c>
      <c r="B7" s="33" t="s">
        <v>40</v>
      </c>
      <c r="C7" s="33">
        <v>2</v>
      </c>
      <c r="D7" s="34">
        <v>23.8</v>
      </c>
      <c r="E7" s="51">
        <f t="shared" si="0"/>
        <v>47.6</v>
      </c>
      <c r="F7" s="54" cm="1">
        <f t="array" aca="1" ref="F7" ca="1">SUMPRODUCT((_xlfn.CHOOSECOLS('Récap besoin personnel'!$C$3:$O$9,MATCH(CDE!$A7,'Récap besoin personnel'!$C$1:$O$1,0))*(_xlfn.CHOOSECOLS('Récap besoin personnel'!$C$3:$O$9,MATCH(CDE!$A7,'Récap besoin personnel'!$C$1:$O$1,0)+1)=CDE!B7)))</f>
        <v>0</v>
      </c>
    </row>
    <row r="8" spans="1:6" ht="19.5" thickBot="1" x14ac:dyDescent="0.3">
      <c r="A8" s="35" t="s">
        <v>1</v>
      </c>
      <c r="B8" s="36" t="s">
        <v>41</v>
      </c>
      <c r="C8" s="36">
        <v>3</v>
      </c>
      <c r="D8" s="37">
        <v>23.8</v>
      </c>
      <c r="E8" s="52">
        <f t="shared" si="0"/>
        <v>71.400000000000006</v>
      </c>
      <c r="F8" s="54" cm="1">
        <f t="array" aca="1" ref="F8" ca="1">SUMPRODUCT((_xlfn.CHOOSECOLS('Récap besoin personnel'!$C$3:$O$9,MATCH(CDE!$A8,'Récap besoin personnel'!$C$1:$O$1,0))*(_xlfn.CHOOSECOLS('Récap besoin personnel'!$C$3:$O$9,MATCH(CDE!$A8,'Récap besoin personnel'!$C$1:$O$1,0)+1)=CDE!B8)))</f>
        <v>0</v>
      </c>
    </row>
    <row r="9" spans="1:6" ht="19.5" thickTop="1" x14ac:dyDescent="0.25">
      <c r="A9" s="38" t="s">
        <v>2</v>
      </c>
      <c r="B9" s="39">
        <v>0</v>
      </c>
      <c r="C9" s="39">
        <v>4</v>
      </c>
      <c r="D9" s="40">
        <v>20.63</v>
      </c>
      <c r="E9" s="39">
        <f>C9*$D$15</f>
        <v>82.52</v>
      </c>
      <c r="F9" s="54" cm="1">
        <f t="array" aca="1" ref="F9" ca="1">SUMPRODUCT((_xlfn.CHOOSECOLS('Récap besoin personnel'!$C$3:$O$9,MATCH(CDE!$A9,'Récap besoin personnel'!$C$1:$O$1,0))*(_xlfn.CHOOSECOLS('Récap besoin personnel'!$C$3:$O$9,MATCH(CDE!$A9,'Récap besoin personnel'!$C$1:$O$1,0)+1)=CDE!B9)))</f>
        <v>0</v>
      </c>
    </row>
    <row r="10" spans="1:6" ht="18.75" x14ac:dyDescent="0.25">
      <c r="A10" s="32" t="s">
        <v>2</v>
      </c>
      <c r="B10" s="33">
        <v>1</v>
      </c>
      <c r="C10" s="33">
        <v>26</v>
      </c>
      <c r="D10" s="41">
        <v>20.63</v>
      </c>
      <c r="E10" s="33">
        <f t="shared" ref="E10:E15" si="1">C10*$D$15</f>
        <v>536.38</v>
      </c>
      <c r="F10" s="54" cm="1">
        <f t="array" aca="1" ref="F10" ca="1">SUMPRODUCT((_xlfn.CHOOSECOLS('Récap besoin personnel'!$C$3:$O$9,MATCH(CDE!$A10,'Récap besoin personnel'!$C$1:$O$1,0))*(_xlfn.CHOOSECOLS('Récap besoin personnel'!$C$3:$O$9,MATCH(CDE!$A10,'Récap besoin personnel'!$C$1:$O$1,0)+1)=CDE!B10)))</f>
        <v>20</v>
      </c>
    </row>
    <row r="11" spans="1:6" ht="18.75" x14ac:dyDescent="0.25">
      <c r="A11" s="32" t="s">
        <v>2</v>
      </c>
      <c r="B11" s="33">
        <v>2</v>
      </c>
      <c r="C11" s="33">
        <v>36</v>
      </c>
      <c r="D11" s="41">
        <v>20.63</v>
      </c>
      <c r="E11" s="33">
        <f t="shared" si="1"/>
        <v>742.68</v>
      </c>
      <c r="F11" s="54" cm="1">
        <f t="array" aca="1" ref="F11" ca="1">SUMPRODUCT((_xlfn.CHOOSECOLS('Récap besoin personnel'!$C$3:$O$9,MATCH(CDE!$A11,'Récap besoin personnel'!$C$1:$O$1,0))*(_xlfn.CHOOSECOLS('Récap besoin personnel'!$C$3:$O$9,MATCH(CDE!$A11,'Récap besoin personnel'!$C$1:$O$1,0)+1)=CDE!B11)))</f>
        <v>11</v>
      </c>
    </row>
    <row r="12" spans="1:6" ht="18.75" x14ac:dyDescent="0.25">
      <c r="A12" s="32" t="s">
        <v>2</v>
      </c>
      <c r="B12" s="33">
        <v>3</v>
      </c>
      <c r="C12" s="33">
        <v>28</v>
      </c>
      <c r="D12" s="41">
        <v>20.63</v>
      </c>
      <c r="E12" s="33">
        <f t="shared" si="1"/>
        <v>577.64</v>
      </c>
      <c r="F12" s="54" cm="1">
        <f t="array" aca="1" ref="F12" ca="1">SUMPRODUCT((_xlfn.CHOOSECOLS('Récap besoin personnel'!$C$3:$O$9,MATCH(CDE!$A12,'Récap besoin personnel'!$C$1:$O$1,0))*(_xlfn.CHOOSECOLS('Récap besoin personnel'!$C$3:$O$9,MATCH(CDE!$A12,'Récap besoin personnel'!$C$1:$O$1,0)+1)=CDE!B12)))</f>
        <v>0</v>
      </c>
    </row>
    <row r="13" spans="1:6" ht="18.75" x14ac:dyDescent="0.25">
      <c r="A13" s="32" t="s">
        <v>2</v>
      </c>
      <c r="B13" s="33">
        <v>4</v>
      </c>
      <c r="C13" s="33">
        <v>10</v>
      </c>
      <c r="D13" s="41">
        <v>20.63</v>
      </c>
      <c r="E13" s="33">
        <f t="shared" si="1"/>
        <v>206.29999999999998</v>
      </c>
      <c r="F13" s="54" cm="1">
        <f t="array" aca="1" ref="F13" ca="1">SUMPRODUCT((_xlfn.CHOOSECOLS('Récap besoin personnel'!$C$3:$O$9,MATCH(CDE!$A13,'Récap besoin personnel'!$C$1:$O$1,0))*(_xlfn.CHOOSECOLS('Récap besoin personnel'!$C$3:$O$9,MATCH(CDE!$A13,'Récap besoin personnel'!$C$1:$O$1,0)+1)=CDE!B13)))</f>
        <v>8</v>
      </c>
    </row>
    <row r="14" spans="1:6" ht="18.75" x14ac:dyDescent="0.25">
      <c r="A14" s="32" t="s">
        <v>2</v>
      </c>
      <c r="B14" s="33">
        <v>5</v>
      </c>
      <c r="C14" s="33">
        <v>12</v>
      </c>
      <c r="D14" s="41">
        <v>20.63</v>
      </c>
      <c r="E14" s="33">
        <f t="shared" si="1"/>
        <v>247.56</v>
      </c>
      <c r="F14" s="54" cm="1">
        <f t="array" aca="1" ref="F14" ca="1">SUMPRODUCT((_xlfn.CHOOSECOLS('Récap besoin personnel'!$C$3:$O$9,MATCH(CDE!$A14,'Récap besoin personnel'!$C$1:$O$1,0))*(_xlfn.CHOOSECOLS('Récap besoin personnel'!$C$3:$O$9,MATCH(CDE!$A14,'Récap besoin personnel'!$C$1:$O$1,0)+1)=CDE!B14)))</f>
        <v>0</v>
      </c>
    </row>
    <row r="15" spans="1:6" ht="19.5" thickBot="1" x14ac:dyDescent="0.3">
      <c r="A15" s="35" t="s">
        <v>2</v>
      </c>
      <c r="B15" s="36">
        <v>6</v>
      </c>
      <c r="C15" s="36">
        <v>11</v>
      </c>
      <c r="D15" s="42">
        <v>20.63</v>
      </c>
      <c r="E15" s="36">
        <f t="shared" si="1"/>
        <v>226.92999999999998</v>
      </c>
      <c r="F15" s="54" cm="1">
        <f t="array" aca="1" ref="F15" ca="1">SUMPRODUCT((_xlfn.CHOOSECOLS('Récap besoin personnel'!$C$3:$O$9,MATCH(CDE!$A15,'Récap besoin personnel'!$C$1:$O$1,0))*(_xlfn.CHOOSECOLS('Récap besoin personnel'!$C$3:$O$9,MATCH(CDE!$A15,'Récap besoin personnel'!$C$1:$O$1,0)+1)=CDE!B15)))</f>
        <v>0</v>
      </c>
    </row>
    <row r="16" spans="1:6" ht="19.5" thickTop="1" x14ac:dyDescent="0.25">
      <c r="A16" s="38" t="s">
        <v>7</v>
      </c>
      <c r="B16" s="39" t="s">
        <v>29</v>
      </c>
      <c r="C16" s="39">
        <v>18</v>
      </c>
      <c r="D16" s="40">
        <v>17.850000000000001</v>
      </c>
      <c r="E16" s="39">
        <f>C16*$D$22</f>
        <v>321.3</v>
      </c>
      <c r="F16" s="54" cm="1">
        <f t="array" aca="1" ref="F16" ca="1">SUMPRODUCT((_xlfn.CHOOSECOLS('Récap besoin personnel'!$C$3:$O$9,MATCH(CDE!$A16,'Récap besoin personnel'!$C$1:$O$1,0))*(_xlfn.CHOOSECOLS('Récap besoin personnel'!$C$3:$O$9,MATCH(CDE!$A16,'Récap besoin personnel'!$C$1:$O$1,0)+1)=CDE!B16)))</f>
        <v>0</v>
      </c>
    </row>
    <row r="17" spans="1:6" ht="18.75" x14ac:dyDescent="0.25">
      <c r="A17" s="32" t="s">
        <v>7</v>
      </c>
      <c r="B17" s="33" t="s">
        <v>28</v>
      </c>
      <c r="C17" s="33">
        <v>34</v>
      </c>
      <c r="D17" s="41">
        <v>17.850000000000001</v>
      </c>
      <c r="E17" s="33">
        <f t="shared" ref="E17:E20" si="2">C17*$D$22</f>
        <v>606.90000000000009</v>
      </c>
      <c r="F17" s="54" cm="1">
        <f t="array" aca="1" ref="F17" ca="1">SUMPRODUCT((_xlfn.CHOOSECOLS('Récap besoin personnel'!$C$3:$O$9,MATCH(CDE!$A17,'Récap besoin personnel'!$C$1:$O$1,0))*(_xlfn.CHOOSECOLS('Récap besoin personnel'!$C$3:$O$9,MATCH(CDE!$A17,'Récap besoin personnel'!$C$1:$O$1,0)+1)=CDE!B17)))</f>
        <v>8</v>
      </c>
    </row>
    <row r="18" spans="1:6" ht="18.75" x14ac:dyDescent="0.25">
      <c r="A18" s="32" t="s">
        <v>7</v>
      </c>
      <c r="B18" s="33" t="s">
        <v>27</v>
      </c>
      <c r="C18" s="33">
        <v>55</v>
      </c>
      <c r="D18" s="41">
        <v>17.850000000000001</v>
      </c>
      <c r="E18" s="33">
        <f t="shared" si="2"/>
        <v>981.75000000000011</v>
      </c>
      <c r="F18" s="54" cm="1">
        <f t="array" aca="1" ref="F18" ca="1">SUMPRODUCT((_xlfn.CHOOSECOLS('Récap besoin personnel'!$C$3:$O$9,MATCH(CDE!$A18,'Récap besoin personnel'!$C$1:$O$1,0))*(_xlfn.CHOOSECOLS('Récap besoin personnel'!$C$3:$O$9,MATCH(CDE!$A18,'Récap besoin personnel'!$C$1:$O$1,0)+1)=CDE!B18)))</f>
        <v>0</v>
      </c>
    </row>
    <row r="19" spans="1:6" ht="18.75" x14ac:dyDescent="0.25">
      <c r="A19" s="32" t="s">
        <v>7</v>
      </c>
      <c r="B19" s="33" t="s">
        <v>30</v>
      </c>
      <c r="C19" s="33">
        <v>28</v>
      </c>
      <c r="D19" s="41">
        <v>17.850000000000001</v>
      </c>
      <c r="E19" s="33">
        <f t="shared" si="2"/>
        <v>499.80000000000007</v>
      </c>
      <c r="F19" s="54" cm="1">
        <f t="array" aca="1" ref="F19" ca="1">SUMPRODUCT((_xlfn.CHOOSECOLS('Récap besoin personnel'!$C$3:$O$9,MATCH(CDE!$A19,'Récap besoin personnel'!$C$1:$O$1,0))*(_xlfn.CHOOSECOLS('Récap besoin personnel'!$C$3:$O$9,MATCH(CDE!$A19,'Récap besoin personnel'!$C$1:$O$1,0)+1)=CDE!B19)))</f>
        <v>0</v>
      </c>
    </row>
    <row r="20" spans="1:6" ht="18.75" x14ac:dyDescent="0.25">
      <c r="A20" s="32" t="s">
        <v>7</v>
      </c>
      <c r="B20" s="33" t="s">
        <v>33</v>
      </c>
      <c r="C20" s="33">
        <v>15</v>
      </c>
      <c r="D20" s="41">
        <v>17.850000000000001</v>
      </c>
      <c r="E20" s="33">
        <f t="shared" si="2"/>
        <v>267.75</v>
      </c>
      <c r="F20" s="54" cm="1">
        <f t="array" aca="1" ref="F20" ca="1">SUMPRODUCT((_xlfn.CHOOSECOLS('Récap besoin personnel'!$C$3:$O$9,MATCH(CDE!$A20,'Récap besoin personnel'!$C$1:$O$1,0))*(_xlfn.CHOOSECOLS('Récap besoin personnel'!$C$3:$O$9,MATCH(CDE!$A20,'Récap besoin personnel'!$C$1:$O$1,0)+1)=CDE!B20)))</f>
        <v>7</v>
      </c>
    </row>
    <row r="21" spans="1:6" ht="18.75" x14ac:dyDescent="0.25">
      <c r="A21" s="32" t="s">
        <v>7</v>
      </c>
      <c r="B21" s="33" t="s">
        <v>42</v>
      </c>
      <c r="C21" s="33">
        <v>22</v>
      </c>
      <c r="D21" s="41">
        <v>17.850000000000001</v>
      </c>
      <c r="E21" s="33">
        <f>C21*$D$22</f>
        <v>392.70000000000005</v>
      </c>
      <c r="F21" s="54" cm="1">
        <f t="array" aca="1" ref="F21" ca="1">SUMPRODUCT((_xlfn.CHOOSECOLS('Récap besoin personnel'!$C$3:$O$9,MATCH(CDE!$A21,'Récap besoin personnel'!$C$1:$O$1,0))*(_xlfn.CHOOSECOLS('Récap besoin personnel'!$C$3:$O$9,MATCH(CDE!$A21,'Récap besoin personnel'!$C$1:$O$1,0)+1)=CDE!B21)))</f>
        <v>0</v>
      </c>
    </row>
    <row r="22" spans="1:6" ht="19.5" thickBot="1" x14ac:dyDescent="0.3">
      <c r="A22" s="35" t="s">
        <v>7</v>
      </c>
      <c r="B22" s="36" t="s">
        <v>44</v>
      </c>
      <c r="C22" s="36">
        <v>10</v>
      </c>
      <c r="D22" s="42">
        <v>17.850000000000001</v>
      </c>
      <c r="E22" s="36">
        <f>C22*$D$22</f>
        <v>178.5</v>
      </c>
      <c r="F22" s="54" cm="1">
        <f t="array" aca="1" ref="F22" ca="1">SUMPRODUCT((_xlfn.CHOOSECOLS('Récap besoin personnel'!$C$3:$O$9,MATCH(CDE!$A22,'Récap besoin personnel'!$C$1:$O$1,0))*(_xlfn.CHOOSECOLS('Récap besoin personnel'!$C$3:$O$9,MATCH(CDE!$A22,'Récap besoin personnel'!$C$1:$O$1,0)+1)=CDE!B22)))</f>
        <v>0</v>
      </c>
    </row>
    <row r="23" spans="1:6" ht="19.5" thickTop="1" x14ac:dyDescent="0.25">
      <c r="A23" s="38" t="s">
        <v>8</v>
      </c>
      <c r="B23" s="39" t="s">
        <v>29</v>
      </c>
      <c r="C23" s="39">
        <v>10</v>
      </c>
      <c r="D23" s="40">
        <v>27.6</v>
      </c>
      <c r="E23" s="39">
        <f>C23*$D$29</f>
        <v>276</v>
      </c>
      <c r="F23" s="54" cm="1">
        <f t="array" aca="1" ref="F23" ca="1">SUMPRODUCT((_xlfn.CHOOSECOLS('Récap besoin personnel'!$C$3:$O$9,MATCH(CDE!$A23,'Récap besoin personnel'!$C$1:$O$1,0))*(_xlfn.CHOOSECOLS('Récap besoin personnel'!$C$3:$O$9,MATCH(CDE!$A23,'Récap besoin personnel'!$C$1:$O$1,0)+1)=CDE!B23)))</f>
        <v>10</v>
      </c>
    </row>
    <row r="24" spans="1:6" ht="18.75" x14ac:dyDescent="0.25">
      <c r="A24" s="32" t="s">
        <v>8</v>
      </c>
      <c r="B24" s="33" t="s">
        <v>28</v>
      </c>
      <c r="C24" s="33">
        <v>31</v>
      </c>
      <c r="D24" s="41">
        <v>27.6</v>
      </c>
      <c r="E24" s="33">
        <f t="shared" ref="E24:E26" si="3">C24*$D$29</f>
        <v>855.6</v>
      </c>
      <c r="F24" s="54" cm="1">
        <f t="array" aca="1" ref="F24" ca="1">SUMPRODUCT((_xlfn.CHOOSECOLS('Récap besoin personnel'!$C$3:$O$9,MATCH(CDE!$A24,'Récap besoin personnel'!$C$1:$O$1,0))*(_xlfn.CHOOSECOLS('Récap besoin personnel'!$C$3:$O$9,MATCH(CDE!$A24,'Récap besoin personnel'!$C$1:$O$1,0)+1)=CDE!B24)))</f>
        <v>0</v>
      </c>
    </row>
    <row r="25" spans="1:6" ht="18.75" x14ac:dyDescent="0.25">
      <c r="A25" s="32" t="s">
        <v>8</v>
      </c>
      <c r="B25" s="33" t="s">
        <v>27</v>
      </c>
      <c r="C25" s="33">
        <v>21</v>
      </c>
      <c r="D25" s="41">
        <v>27.6</v>
      </c>
      <c r="E25" s="33">
        <f t="shared" si="3"/>
        <v>579.6</v>
      </c>
      <c r="F25" s="54" cm="1">
        <f t="array" aca="1" ref="F25" ca="1">SUMPRODUCT((_xlfn.CHOOSECOLS('Récap besoin personnel'!$C$3:$O$9,MATCH(CDE!$A25,'Récap besoin personnel'!$C$1:$O$1,0))*(_xlfn.CHOOSECOLS('Récap besoin personnel'!$C$3:$O$9,MATCH(CDE!$A25,'Récap besoin personnel'!$C$1:$O$1,0)+1)=CDE!B25)))</f>
        <v>0</v>
      </c>
    </row>
    <row r="26" spans="1:6" ht="18.75" x14ac:dyDescent="0.25">
      <c r="A26" s="32" t="s">
        <v>8</v>
      </c>
      <c r="B26" s="33" t="s">
        <v>30</v>
      </c>
      <c r="C26" s="33">
        <v>25</v>
      </c>
      <c r="D26" s="41">
        <v>27.6</v>
      </c>
      <c r="E26" s="33">
        <f t="shared" si="3"/>
        <v>690</v>
      </c>
      <c r="F26" s="54" cm="1">
        <f t="array" aca="1" ref="F26" ca="1">SUMPRODUCT((_xlfn.CHOOSECOLS('Récap besoin personnel'!$C$3:$O$9,MATCH(CDE!$A26,'Récap besoin personnel'!$C$1:$O$1,0))*(_xlfn.CHOOSECOLS('Récap besoin personnel'!$C$3:$O$9,MATCH(CDE!$A26,'Récap besoin personnel'!$C$1:$O$1,0)+1)=CDE!B26)))</f>
        <v>0</v>
      </c>
    </row>
    <row r="27" spans="1:6" ht="18.75" x14ac:dyDescent="0.25">
      <c r="A27" s="32" t="s">
        <v>8</v>
      </c>
      <c r="B27" s="33" t="s">
        <v>33</v>
      </c>
      <c r="C27" s="33">
        <v>11</v>
      </c>
      <c r="D27" s="41">
        <v>27.6</v>
      </c>
      <c r="E27" s="33">
        <f>C27*$D$29</f>
        <v>303.60000000000002</v>
      </c>
      <c r="F27" s="54" cm="1">
        <f t="array" aca="1" ref="F27" ca="1">SUMPRODUCT((_xlfn.CHOOSECOLS('Récap besoin personnel'!$C$3:$O$9,MATCH(CDE!$A27,'Récap besoin personnel'!$C$1:$O$1,0))*(_xlfn.CHOOSECOLS('Récap besoin personnel'!$C$3:$O$9,MATCH(CDE!$A27,'Récap besoin personnel'!$C$1:$O$1,0)+1)=CDE!B27)))</f>
        <v>0</v>
      </c>
    </row>
    <row r="28" spans="1:6" ht="18.75" x14ac:dyDescent="0.25">
      <c r="A28" s="32" t="s">
        <v>8</v>
      </c>
      <c r="B28" s="33" t="s">
        <v>42</v>
      </c>
      <c r="C28" s="33">
        <v>13</v>
      </c>
      <c r="D28" s="41">
        <v>27.6</v>
      </c>
      <c r="E28" s="33">
        <f>C28*$D$29</f>
        <v>358.8</v>
      </c>
      <c r="F28" s="54" cm="1">
        <f t="array" aca="1" ref="F28" ca="1">SUMPRODUCT((_xlfn.CHOOSECOLS('Récap besoin personnel'!$C$3:$O$9,MATCH(CDE!$A28,'Récap besoin personnel'!$C$1:$O$1,0))*(_xlfn.CHOOSECOLS('Récap besoin personnel'!$C$3:$O$9,MATCH(CDE!$A28,'Récap besoin personnel'!$C$1:$O$1,0)+1)=CDE!B28)))</f>
        <v>0</v>
      </c>
    </row>
    <row r="29" spans="1:6" ht="19.5" thickBot="1" x14ac:dyDescent="0.3">
      <c r="A29" s="35" t="s">
        <v>8</v>
      </c>
      <c r="B29" s="36" t="s">
        <v>44</v>
      </c>
      <c r="C29" s="36">
        <v>15</v>
      </c>
      <c r="D29" s="42">
        <v>27.6</v>
      </c>
      <c r="E29" s="36">
        <f>C29*$D$29</f>
        <v>414</v>
      </c>
      <c r="F29" s="54" cm="1">
        <f t="array" aca="1" ref="F29" ca="1">SUMPRODUCT((_xlfn.CHOOSECOLS('Récap besoin personnel'!$C$3:$O$9,MATCH(CDE!$A29,'Récap besoin personnel'!$C$1:$O$1,0))*(_xlfn.CHOOSECOLS('Récap besoin personnel'!$C$3:$O$9,MATCH(CDE!$A29,'Récap besoin personnel'!$C$1:$O$1,0)+1)=CDE!B29)))</f>
        <v>0</v>
      </c>
    </row>
    <row r="30" spans="1:6" ht="15.75" thickTop="1" x14ac:dyDescent="0.25"/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Fiche besoin chantier</vt:lpstr>
      <vt:lpstr>Fiche besoin bureau</vt:lpstr>
      <vt:lpstr>Récap besoin personnel</vt:lpstr>
      <vt:lpstr>CDE</vt:lpstr>
      <vt:lpstr>'Fiche besoin bureau'!Impression_des_titres</vt:lpstr>
      <vt:lpstr>'Fiche besoin chantier'!Impression_des_titres</vt:lpstr>
      <vt:lpstr>'Récap besoin personnel'!Impression_des_titres</vt:lpstr>
    </vt:vector>
  </TitlesOfParts>
  <Company>FIRALP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GAZAGNE Guillaume</dc:creator>
  <cp:lastModifiedBy>DjiDji .</cp:lastModifiedBy>
  <cp:lastPrinted>2023-11-15T10:31:15Z</cp:lastPrinted>
  <dcterms:created xsi:type="dcterms:W3CDTF">2021-11-23T08:55:10Z</dcterms:created>
  <dcterms:modified xsi:type="dcterms:W3CDTF">2023-11-18T21:57:36Z</dcterms:modified>
</cp:coreProperties>
</file>