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customProperty2.bin" ContentType="application/vnd.openxmlformats-officedocument.spreadsheetml.customProperty"/>
  <Override PartName="/xl/tables/table2.xml" ContentType="application/vnd.openxmlformats-officedocument.spreadsheetml.table+xml"/>
  <Override PartName="/xl/customProperty3.bin" ContentType="application/vnd.openxmlformats-officedocument.spreadsheetml.customProperty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ustomProperty4.bin" ContentType="application/vnd.openxmlformats-officedocument.spreadsheetml.customProperty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65269C0-CAE9-43DC-9D04-64D9E335E486}" xr6:coauthVersionLast="47" xr6:coauthVersionMax="47" xr10:uidLastSave="{00000000-0000-0000-0000-000000000000}"/>
  <bookViews>
    <workbookView xWindow="-120" yWindow="-120" windowWidth="29040" windowHeight="15840" activeTab="4" xr2:uid="{DB327C87-01C7-4504-9AA7-FFE448289C47}"/>
  </bookViews>
  <sheets>
    <sheet name="Sortie" sheetId="1" r:id="rId1"/>
    <sheet name="Entree" sheetId="2" r:id="rId2"/>
    <sheet name="Jours repos" sheetId="4" r:id="rId3"/>
    <sheet name="Fonction appeléefnJoursFeriés" sheetId="5" r:id="rId4"/>
    <sheet name="Résultat attendu" sheetId="3" r:id="rId5"/>
  </sheets>
  <definedNames>
    <definedName name="DonnéesExternes_1" localSheetId="3" hidden="1">'Fonction appeléefnJoursFeriés'!$A$1:$A$12</definedName>
  </definedName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3" l="1" a="1"/>
  <c r="G2" i="3" s="1"/>
  <c r="G3" i="3" a="1"/>
  <c r="G3" i="3" s="1"/>
  <c r="G4" i="3" a="1"/>
  <c r="G4" i="3" s="1"/>
  <c r="G5" i="3" a="1"/>
  <c r="G5" i="3" s="1"/>
  <c r="G6" i="3" a="1"/>
  <c r="G6" i="3" s="1"/>
  <c r="G7" i="3" a="1"/>
  <c r="G7" i="3" s="1"/>
  <c r="G8" i="3" a="1"/>
  <c r="G8" i="3" s="1"/>
  <c r="G9" i="3" a="1"/>
  <c r="G9" i="3" s="1"/>
  <c r="G10" i="3" a="1"/>
  <c r="G10" i="3" s="1"/>
  <c r="G11" i="3" a="1"/>
  <c r="G11" i="3" s="1"/>
  <c r="F2" i="3" a="1"/>
  <c r="F2" i="3" s="1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10" i="3" a="1"/>
  <c r="F10" i="3" s="1"/>
  <c r="F11" i="3" a="1"/>
  <c r="F11" i="3"/>
  <c r="E2" i="3" a="1"/>
  <c r="E2" i="3" s="1"/>
  <c r="E3" i="3" a="1"/>
  <c r="E3" i="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D3" i="3" a="1"/>
  <c r="D3" i="3" s="1"/>
  <c r="D2" i="3" a="1"/>
  <c r="D2" i="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C2" i="3" a="1"/>
  <c r="C2" i="3" s="1"/>
  <c r="C3" i="3" a="1"/>
  <c r="C3" i="3"/>
  <c r="C4" i="3" a="1"/>
  <c r="C4" i="3"/>
  <c r="C5" i="3" a="1"/>
  <c r="C5" i="3"/>
  <c r="C6" i="3" a="1"/>
  <c r="C6" i="3"/>
  <c r="C7" i="3" a="1"/>
  <c r="C7" i="3"/>
  <c r="C8" i="3" a="1"/>
  <c r="C8" i="3" s="1"/>
  <c r="C9" i="3" a="1"/>
  <c r="C9" i="3" s="1"/>
  <c r="C10" i="3" a="1"/>
  <c r="C10" i="3"/>
  <c r="C11" i="3" a="1"/>
  <c r="C11" i="3"/>
  <c r="B2" i="3" a="1"/>
  <c r="B2" i="3" s="1"/>
  <c r="B4" i="3" a="1"/>
  <c r="B4" i="3" s="1"/>
  <c r="B5" i="3" a="1"/>
  <c r="B5" i="3"/>
  <c r="B6" i="3" a="1"/>
  <c r="B6" i="3"/>
  <c r="B7" i="3" a="1"/>
  <c r="B7" i="3"/>
  <c r="B8" i="3" a="1"/>
  <c r="B8" i="3" s="1"/>
  <c r="B9" i="3" a="1"/>
  <c r="B9" i="3"/>
  <c r="B10" i="3" a="1"/>
  <c r="B10" i="3"/>
  <c r="B11" i="3" a="1"/>
  <c r="B11" i="3"/>
  <c r="B3" i="3" a="1"/>
  <c r="B3" i="3" s="1"/>
  <c r="C8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D79292-681E-45B4-B39F-70E01DCE3012}" keepAlive="1" name="Requête - Feriés 2023" description="Connexion à la requête « Feriés 2023 » dans le classeur." type="5" refreshedVersion="0" background="1" saveData="1">
    <dbPr connection="Provider=Microsoft.Mashup.OleDb.1;Data Source=$Workbook$;Location=&quot;Feriés 2023&quot;;Extended Properties=&quot;&quot;" command="SELECT * FROM [Feriés 2023]"/>
  </connection>
  <connection id="2" xr16:uid="{79F87A85-17FC-4813-8D46-90C66164219F}" keepAlive="1" name="Requête - Feriés 2024" description="Connexion à la requête « Feriés 2024 » dans le classeur." type="5" refreshedVersion="0" background="1" saveData="1">
    <dbPr connection="Provider=Microsoft.Mashup.OleDb.1;Data Source=$Workbook$;Location=&quot;Feriés 2024&quot;;Extended Properties=&quot;&quot;" command="SELECT * FROM [Feriés 2024]"/>
  </connection>
  <connection id="3" xr16:uid="{1BD7D0A9-E763-4C22-A543-EF039AA971E9}" keepAlive="1" name="Requête - Feriés 2025" description="Connexion à la requête « Feriés 2025 » dans le classeur." type="5" refreshedVersion="0" background="1" saveData="1">
    <dbPr connection="Provider=Microsoft.Mashup.OleDb.1;Data Source=$Workbook$;Location=&quot;Feriés 2025&quot;;Extended Properties=&quot;&quot;" command="SELECT * FROM [Feriés 2025]"/>
  </connection>
  <connection id="4" xr16:uid="{8FD004C3-6A26-4262-929F-79E9434258C2}" keepAlive="1" name="Requête - Feriés 2026" description="Connexion à la requête « Feriés 2026 » dans le classeur." type="5" refreshedVersion="0" background="1" saveData="1">
    <dbPr connection="Provider=Microsoft.Mashup.OleDb.1;Data Source=$Workbook$;Location=&quot;Feriés 2026&quot;;Extended Properties=&quot;&quot;" command="SELECT * FROM [Feriés 2026]"/>
  </connection>
  <connection id="5" xr16:uid="{0307DCD6-97D0-4FB3-B54D-6F13F67656A5}" keepAlive="1" name="Requête - Feriés 2027" description="Connexion à la requête « Feriés 2027 » dans le classeur." type="5" refreshedVersion="0" background="1" saveData="1">
    <dbPr connection="Provider=Microsoft.Mashup.OleDb.1;Data Source=$Workbook$;Location=&quot;Feriés 2027&quot;;Extended Properties=&quot;&quot;" command="SELECT * FROM [Feriés 2027]"/>
  </connection>
  <connection id="6" xr16:uid="{67A83CF4-5CBE-4F98-BECE-058049E39847}" keepAlive="1" name="Requête - fnJoursFeriés" description="Connexion à la requête « fnJoursFeriés » dans le classeur." type="5" refreshedVersion="0" background="1">
    <dbPr connection="Provider=Microsoft.Mashup.OleDb.1;Data Source=$Workbook$;Location=fnJoursFeriés;Extended Properties=&quot;&quot;" command="SELECT * FROM [fnJoursFeriés]"/>
  </connection>
  <connection id="7" xr16:uid="{4411C052-0694-42C2-98A7-CCFEA1C994E7}" keepAlive="1" name="Requête - fnJoursOuvrés" description="Connexion à la requête « fnJoursOuvrés » dans le classeur." type="5" refreshedVersion="0" background="1">
    <dbPr connection="Provider=Microsoft.Mashup.OleDb.1;Data Source=$Workbook$;Location=fnJoursOuvrés;Extended Properties=&quot;&quot;" command="SELECT * FROM [fnJoursOuvrés]"/>
  </connection>
  <connection id="8" xr16:uid="{5A747206-6307-4C9D-9A66-6BCAC54B46E0}" keepAlive="1" name="Requête - Fonction appeléefnJoursFeriés" description="Connexion à la requête « Fonction appeléefnJoursFeriés » dans le classeur." type="5" refreshedVersion="8" background="1" saveData="1">
    <dbPr connection="Provider=Microsoft.Mashup.OleDb.1;Data Source=$Workbook$;Location=&quot;Fonction appeléefnJoursFeriés&quot;;Extended Properties=&quot;&quot;" command="SELECT * FROM [Fonction appeléefnJoursFeriés]"/>
  </connection>
  <connection id="9" xr16:uid="{EABBC6F1-BBEE-45F1-838D-E715BE3C56C9}" keepAlive="1" name="Requête - Jours ouvrés" description="Connexion à la requête « Jours ouvrés » dans le classeur." type="5" refreshedVersion="0" background="1" saveData="1">
    <dbPr connection="Provider=Microsoft.Mashup.OleDb.1;Data Source=$Workbook$;Location=&quot;Jours ouvrés&quot;;Extended Properties=&quot;&quot;" command="SELECT * FROM [Jours ouvré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<sst xmlns="http://schemas.openxmlformats.org/spreadsheetml/2006/main" count="180" uniqueCount="35">
  <si>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</si>
  <si>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</si>
  <si>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</si>
  <si>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</si>
  <si>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</si>
  <si>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</si>
  <si>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</si>
  <si>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</si>
  <si>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</si>
  <si>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</si>
  <si>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Produit</t>
  </si>
  <si>
    <t>Sortie</t>
  </si>
  <si>
    <t>Date</t>
  </si>
  <si>
    <t>Quantité sortie</t>
  </si>
  <si>
    <t>Entree</t>
  </si>
  <si>
    <t xml:space="preserve">Date </t>
  </si>
  <si>
    <t>Quantité entrée</t>
  </si>
  <si>
    <t>Type</t>
  </si>
  <si>
    <t>Date de dernière sortie</t>
  </si>
  <si>
    <t>Date de dernière entrée</t>
  </si>
  <si>
    <t>Somme sorties sur les 3 derniers mois</t>
  </si>
  <si>
    <t>Somme sorties sur les 6 derniers mois</t>
  </si>
  <si>
    <t>Somme entrées sur les 3 derniers mois</t>
  </si>
  <si>
    <t>Somme entrées sur les 6 derniers mois</t>
  </si>
  <si>
    <t>S12</t>
  </si>
  <si>
    <t>S31</t>
  </si>
  <si>
    <t>S32</t>
  </si>
  <si>
    <t>S33</t>
  </si>
  <si>
    <t>S38</t>
  </si>
  <si>
    <t>S52</t>
  </si>
  <si>
    <t>Semaine</t>
  </si>
  <si>
    <t>Jours non travaillés</t>
  </si>
  <si>
    <t>Sorties mensuelles moyennes (se basant sur les 3 derniers mois et en prenant en compte les jours non travaillés)</t>
  </si>
  <si>
    <t>Entrées mensuelles moyennes (se basant sur les 3 derniers mois et en prenant en compte les jours non travaillés)</t>
  </si>
  <si>
    <t>Fonction appeléefnJoursFeriés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</si>
</sst>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</fills>
  <borders count="3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4">
    <xf numFmtId="0" fontId="0" fillId="0" borderId="0"/>
    <xf numFmtId="0" fontId="2" fillId="2" borderId="1" applyNumberFormat="0" applyAlignment="0" applyProtection="0">
      <alignment horizontal="left" vertical="center" indent="1"/>
    </xf>
    <xf numFmtId="164" fontId="3" fillId="3" borderId="1" applyNumberFormat="0" applyAlignment="0" applyProtection="0">
      <alignment horizontal="left" vertical="center" indent="1"/>
    </xf>
    <xf numFmtId="164" fontId="3" fillId="0" borderId="2" applyNumberFormat="0" applyProtection="0">
      <alignment horizontal="right" vertical="center"/>
    </xf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/>
    <xf numFmtId="0" fontId="1" fillId="0" borderId="0" xfId="0" quotePrefix="1" applyFont="1" applyAlignment="1">
      <alignment wrapText="1"/>
    </xf>
    <xf numFmtId="0" fontId="1" fillId="0" borderId="0" xfId="0" applyFont="1" applyAlignment="1">
      <alignment wrapText="1"/>
    </xf>
  </cellXfs>
  <cellStyles count="4">
    <cellStyle name="Normal" xfId="0" builtinId="0"/>
    <cellStyle name="SAPDataCell" xfId="3" xr:uid="{867A8C04-C1CC-4FBE-B7F3-9580B6BCF03E}"/>
    <cellStyle name="SAPDimensionCell" xfId="1" xr:uid="{D7F8CF3C-E6DB-46F6-B448-76C768580220}"/>
    <cellStyle name="SAPMemberCell" xfId="2" xr:uid="{5930F354-3921-47A6-88B7-704D409F7F46}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CC1AED16-8924-441A-ACA7-D2928395FCB4}" autoFormatId="16" applyNumberFormats="0" applyBorderFormats="0" applyFontFormats="0" applyPatternFormats="0" applyAlignmentFormats="0" applyWidthHeightFormats="0">
  <queryTableRefresh nextId="2">
    <queryTableFields count="1">
      <queryTableField id="1" name="Fonction appeléefnJoursFeriés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C35DB1-3CC6-4EB0-A744-599729621B56}" name="Tableau1" displayName="Tableau1" ref="A1:D33" totalsRowShown="0">
  <autoFilter ref="A1:D33" xr:uid="{89C35DB1-3CC6-4EB0-A744-599729621B56}"/>
  <tableColumns count="4">
    <tableColumn id="1" xr3:uid="{6B871694-E29A-4454-ACC7-6D5C068AE56A}" name="Produit"/>
    <tableColumn id="2" xr3:uid="{D755F01E-6376-4F8D-9DA9-C82C8AFA9354}" name="Type"/>
    <tableColumn id="3" xr3:uid="{C628D202-D37F-48CB-9644-8EAE576B280D}" name="Date" dataDxfId="10"/>
    <tableColumn id="4" xr3:uid="{622D303C-DC43-4D02-8707-48442A84FE52}" name="Quantité sort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FC16BB-4572-4BE8-97AC-4957A060BC7C}" name="Tableau2" displayName="Tableau2" ref="A1:D41" totalsRowShown="0">
  <autoFilter ref="A1:D41" xr:uid="{32FC16BB-4572-4BE8-97AC-4957A060BC7C}"/>
  <tableColumns count="4">
    <tableColumn id="1" xr3:uid="{6AC2BC10-299A-4400-B84E-3106F8FF810B}" name="Produit"/>
    <tableColumn id="2" xr3:uid="{18BBD6DB-B3A2-41CF-A2E0-848646A6E655}" name="Type"/>
    <tableColumn id="3" xr3:uid="{02EEECF3-C2F4-40FD-93E2-1EFDFF9691C1}" name="Date " dataDxfId="9"/>
    <tableColumn id="4" xr3:uid="{EEA9532D-CA47-40D4-8008-90CA0C038BE0}" name="Quantité entr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554F40B-C169-4B22-9E63-C88D0BC0CBC7}" name="Tableau5" displayName="Tableau5" ref="B1:C7" totalsRowShown="0">
  <autoFilter ref="B1:C7" xr:uid="{8554F40B-C169-4B22-9E63-C88D0BC0CBC7}"/>
  <tableColumns count="2">
    <tableColumn id="1" xr3:uid="{36E67AA8-1C36-4473-A319-1CBD4861F76F}" name="Semaine"/>
    <tableColumn id="2" xr3:uid="{024BAE11-02BD-4098-A27E-5A77D066D49B}" name="Jours non travaillé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3A8733-A606-4865-84C8-EDCD1B46F1A6}" name="Tableau_Fonction_appeléefnJoursFeriés" displayName="Tableau_Fonction_appeléefnJoursFeriés" ref="A1:A12" tableType="queryTable" totalsRowShown="0">
  <autoFilter ref="A1:A12" xr:uid="{6A3A8733-A606-4865-84C8-EDCD1B46F1A6}"/>
  <tableColumns count="1">
    <tableColumn id="1" xr3:uid="{B1C4E936-743A-4E62-87F6-6E8D202F6B12}" uniqueName="1" name="Fonction appeléefnJoursFeriés" queryTableFieldId="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7F6FCC-D8B6-496C-98A0-F785A3A0EAD1}" name="Tableau4" displayName="Tableau4" ref="A1:I11" totalsRowShown="0" headerRowDxfId="8">
  <autoFilter ref="A1:I11" xr:uid="{F57F6FCC-D8B6-496C-98A0-F785A3A0EAD1}"/>
  <tableColumns count="9">
    <tableColumn id="1" xr3:uid="{062AC30F-ABC9-43A1-8D08-EAFD35CCE8B9}" name="Produit"/>
    <tableColumn id="2" xr3:uid="{A761DBC2-4AC9-4233-98DE-6EDE84DD1AD1}" name="Date de dernière sortie" dataDxfId="7">
      <calculatedColumnFormula array="1">MAX(_xlfn._xlws.FILTER(Tableau1[Date],Tableau1[Produit]=Tableau4[[#This Row],[Produit]]))</calculatedColumnFormula>
    </tableColumn>
    <tableColumn id="3" xr3:uid="{F5112DB6-99D5-4090-A1A8-332682AD8FD8}" name="Date de dernière entrée" dataDxfId="6">
      <calculatedColumnFormula array="1">MAX(_xlfn._xlws.FILTER(Tableau2[[Date ]],Tableau2[Produit]=Tableau4[[#This Row],[Produit]]))</calculatedColumnFormula>
    </tableColumn>
    <tableColumn id="4" xr3:uid="{9A4F2D9F-E8C6-469E-A2F4-C94DC70A31A3}" name="Somme sorties sur les 3 derniers mois" dataDxfId="5">
      <calculatedColumnFormula array="1">IFERROR(SUM((_xlfn._xlws.FILTER(Tableau1[Quantité sortie],(Tableau1[Produit]=Tableau4[[#This Row],[Produit]])*(Tableau1[Date]&gt;=EDATE(TODAY(),-3))))),"")</calculatedColumnFormula>
    </tableColumn>
    <tableColumn id="5" xr3:uid="{EBF51A84-8074-4530-B020-ADC672C7A606}" name="Somme sorties sur les 6 derniers mois" dataDxfId="4">
      <calculatedColumnFormula array="1">IFERROR(SUM((_xlfn._xlws.FILTER(Tableau1[Quantité sortie],(Tableau1[Produit]=Tableau4[[#This Row],[Produit]])*(Tableau1[Date]&gt;=EDATE(TODAY(),-6))))),"")</calculatedColumnFormula>
    </tableColumn>
    <tableColumn id="6" xr3:uid="{7272E94D-62B3-4014-8AD2-DD47BD9444A0}" name="Somme entrées sur les 3 derniers mois" dataDxfId="3">
      <calculatedColumnFormula array="1">IFERROR(SUM((_xlfn._xlws.FILTER(Tableau2[Quantité entrée],(Tableau2[Produit]=Tableau4[[#This Row],[Produit]])*(Tableau2[[Date ]]&gt;=EDATE(TODAY(),-3))))),"")</calculatedColumnFormula>
    </tableColumn>
    <tableColumn id="7" xr3:uid="{A09261B2-5966-4A9D-B231-C2DABB2EEB48}" name="Somme entrées sur les 6 derniers mois" dataDxfId="2">
      <calculatedColumnFormula array="1">IFERROR(SUM((_xlfn._xlws.FILTER(Tableau2[Quantité entrée],(Tableau2[Produit]=Tableau4[[#This Row],[Produit]])*(Tableau2[[Date ]]&gt;=EDATE(TODAY(),-6))))),"")</calculatedColumnFormula>
    </tableColumn>
    <tableColumn id="8" xr3:uid="{8AEDDFD4-141E-4D7A-89E4-D1827169376B}" name="Sorties mensuelles moyennes (se basant sur les 3 derniers mois et en prenant en compte les jours non travaillés)" dataDxfId="1"/>
    <tableColumn id="9" xr3:uid="{5B448CE4-A0F2-40F5-B817-D92CCAEBAA6B}" name="Entrées mensuelles moyennes (se basant sur les 3 derniers mois et en prenant en compte les jours non travaillés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4C4FB-507C-4F2D-AA6A-99818970B028}">
  <dimension ref="A1:G33"/>
  <sheetViews>
    <sheetView topLeftCell="A2" workbookViewId="0">
      <selection activeCell="G5" sqref="G5"/>
    </sheetView>
  </sheetViews>
  <sheetFormatPr baseColWidth="10" defaultRowHeight="15" x14ac:dyDescent="0.25"/>
  <cols>
    <col min="1" max="1" width="12.7109375" bestFit="1" customWidth="1"/>
    <col min="2" max="2" width="14.28515625" bestFit="1" customWidth="1"/>
    <col min="3" max="3" width="17.42578125" bestFit="1" customWidth="1"/>
    <col min="4" max="4" width="15.28515625" customWidth="1"/>
  </cols>
  <sheetData>
    <row r="1" spans="1:7" ht="18.600000000000001" customHeight="1" x14ac:dyDescent="0.25">
      <c r="A1" t="s">
        <v>10</v>
      </c>
      <c r="B1" t="s">
        <v>17</v>
      </c>
      <c r="C1" t="s">
        <v>12</v>
      </c>
      <c r="D1" t="s">
        <v>13</v>
      </c>
    </row>
    <row r="2" spans="1:7" x14ac:dyDescent="0.25">
      <c r="A2" t="s">
        <v>0</v>
      </c>
      <c r="B2" t="s">
        <v>11</v>
      </c>
      <c r="C2" s="1">
        <v>44940</v>
      </c>
      <c r="D2">
        <v>129</v>
      </c>
      <c r="G2" s="1"/>
    </row>
    <row r="3" spans="1:7" x14ac:dyDescent="0.25">
      <c r="A3" t="s">
        <v>0</v>
      </c>
      <c r="B3" t="s">
        <v>11</v>
      </c>
      <c r="C3" s="1">
        <v>44881</v>
      </c>
      <c r="D3">
        <v>137</v>
      </c>
      <c r="G3" s="1"/>
    </row>
    <row r="4" spans="1:7" x14ac:dyDescent="0.25">
      <c r="A4" t="s">
        <v>0</v>
      </c>
      <c r="B4" t="s">
        <v>11</v>
      </c>
      <c r="C4" s="1">
        <v>44915</v>
      </c>
      <c r="D4">
        <v>48</v>
      </c>
      <c r="G4" s="1"/>
    </row>
    <row r="5" spans="1:7" x14ac:dyDescent="0.25">
      <c r="A5" t="s">
        <v>0</v>
      </c>
      <c r="B5" t="s">
        <v>11</v>
      </c>
      <c r="C5" s="1">
        <v>44992</v>
      </c>
      <c r="D5">
        <v>92</v>
      </c>
      <c r="G5" s="1"/>
    </row>
    <row r="6" spans="1:7" x14ac:dyDescent="0.25">
      <c r="A6" t="s">
        <v>1</v>
      </c>
      <c r="B6" t="s">
        <v>11</v>
      </c>
      <c r="C6" s="1">
        <v>44937</v>
      </c>
      <c r="D6">
        <v>10</v>
      </c>
      <c r="G6" s="1"/>
    </row>
    <row r="7" spans="1:7" x14ac:dyDescent="0.25">
      <c r="A7" t="s">
        <v>1</v>
      </c>
      <c r="B7" t="s">
        <v>11</v>
      </c>
      <c r="C7" s="1">
        <v>45019</v>
      </c>
      <c r="D7">
        <v>112</v>
      </c>
      <c r="G7" s="1"/>
    </row>
    <row r="8" spans="1:7" x14ac:dyDescent="0.25">
      <c r="A8" t="s">
        <v>1</v>
      </c>
      <c r="B8" t="s">
        <v>11</v>
      </c>
      <c r="C8" s="1">
        <v>44975</v>
      </c>
      <c r="D8">
        <v>172</v>
      </c>
      <c r="G8" s="1"/>
    </row>
    <row r="9" spans="1:7" x14ac:dyDescent="0.25">
      <c r="A9" t="s">
        <v>1</v>
      </c>
      <c r="B9" t="s">
        <v>11</v>
      </c>
      <c r="C9" s="1">
        <v>44848</v>
      </c>
      <c r="D9">
        <v>88</v>
      </c>
      <c r="G9" s="1"/>
    </row>
    <row r="10" spans="1:7" x14ac:dyDescent="0.25">
      <c r="A10" t="s">
        <v>1</v>
      </c>
      <c r="B10" t="s">
        <v>11</v>
      </c>
      <c r="C10" s="1">
        <v>44842</v>
      </c>
      <c r="D10">
        <v>35</v>
      </c>
      <c r="G10" s="1"/>
    </row>
    <row r="11" spans="1:7" x14ac:dyDescent="0.25">
      <c r="A11" t="s">
        <v>1</v>
      </c>
      <c r="B11" t="s">
        <v>11</v>
      </c>
      <c r="C11" s="1">
        <v>44978</v>
      </c>
      <c r="D11">
        <v>176</v>
      </c>
      <c r="G11" s="1"/>
    </row>
    <row r="12" spans="1:7" x14ac:dyDescent="0.25">
      <c r="A12" t="s">
        <v>1</v>
      </c>
      <c r="B12" t="s">
        <v>11</v>
      </c>
      <c r="C12" s="1">
        <v>44989</v>
      </c>
      <c r="D12">
        <v>118</v>
      </c>
      <c r="G12" s="1"/>
    </row>
    <row r="13" spans="1:7" x14ac:dyDescent="0.25">
      <c r="A13" t="s">
        <v>2</v>
      </c>
      <c r="B13" t="s">
        <v>11</v>
      </c>
      <c r="C13" s="1">
        <v>44846</v>
      </c>
      <c r="D13">
        <v>72</v>
      </c>
      <c r="G13" s="1"/>
    </row>
    <row r="14" spans="1:7" x14ac:dyDescent="0.25">
      <c r="A14" t="s">
        <v>2</v>
      </c>
      <c r="B14" t="s">
        <v>11</v>
      </c>
      <c r="C14" s="1">
        <v>44825</v>
      </c>
      <c r="D14">
        <v>72</v>
      </c>
      <c r="G14" s="1"/>
    </row>
    <row r="15" spans="1:7" x14ac:dyDescent="0.25">
      <c r="A15" t="s">
        <v>2</v>
      </c>
      <c r="B15" t="s">
        <v>11</v>
      </c>
      <c r="C15" s="1">
        <v>44894</v>
      </c>
      <c r="D15">
        <v>3</v>
      </c>
      <c r="G15" s="1"/>
    </row>
    <row r="16" spans="1:7" x14ac:dyDescent="0.25">
      <c r="A16" t="s">
        <v>3</v>
      </c>
      <c r="B16" t="s">
        <v>11</v>
      </c>
      <c r="C16" s="1">
        <v>44912</v>
      </c>
      <c r="D16">
        <v>76</v>
      </c>
      <c r="G16" s="1"/>
    </row>
    <row r="17" spans="1:7" x14ac:dyDescent="0.25">
      <c r="A17" t="s">
        <v>3</v>
      </c>
      <c r="B17" t="s">
        <v>11</v>
      </c>
      <c r="C17" s="1">
        <v>44967</v>
      </c>
      <c r="D17">
        <v>106</v>
      </c>
      <c r="G17" s="1"/>
    </row>
    <row r="18" spans="1:7" x14ac:dyDescent="0.25">
      <c r="A18" t="s">
        <v>3</v>
      </c>
      <c r="B18" t="s">
        <v>11</v>
      </c>
      <c r="C18" s="1">
        <v>44868</v>
      </c>
      <c r="D18">
        <v>32</v>
      </c>
      <c r="G18" s="1"/>
    </row>
    <row r="19" spans="1:7" x14ac:dyDescent="0.25">
      <c r="A19" t="s">
        <v>3</v>
      </c>
      <c r="B19" t="s">
        <v>11</v>
      </c>
      <c r="C19" s="1">
        <v>44981</v>
      </c>
      <c r="D19">
        <v>17</v>
      </c>
      <c r="G19" s="1"/>
    </row>
    <row r="20" spans="1:7" x14ac:dyDescent="0.25">
      <c r="A20" t="s">
        <v>3</v>
      </c>
      <c r="B20" t="s">
        <v>11</v>
      </c>
      <c r="C20" s="1">
        <v>44819</v>
      </c>
      <c r="D20">
        <v>138</v>
      </c>
      <c r="G20" s="1"/>
    </row>
    <row r="21" spans="1:7" x14ac:dyDescent="0.25">
      <c r="A21" t="s">
        <v>4</v>
      </c>
      <c r="B21" t="s">
        <v>11</v>
      </c>
      <c r="C21" s="1">
        <v>44844</v>
      </c>
      <c r="D21">
        <v>78</v>
      </c>
      <c r="G21" s="1"/>
    </row>
    <row r="22" spans="1:7" x14ac:dyDescent="0.25">
      <c r="A22" t="s">
        <v>4</v>
      </c>
      <c r="B22" t="s">
        <v>11</v>
      </c>
      <c r="C22" s="1">
        <v>44896</v>
      </c>
      <c r="D22">
        <v>116</v>
      </c>
      <c r="G22" s="1"/>
    </row>
    <row r="23" spans="1:7" x14ac:dyDescent="0.25">
      <c r="A23" t="s">
        <v>4</v>
      </c>
      <c r="B23" t="s">
        <v>11</v>
      </c>
      <c r="C23" s="1">
        <v>44908</v>
      </c>
      <c r="D23">
        <v>59</v>
      </c>
      <c r="G23" s="1"/>
    </row>
    <row r="24" spans="1:7" x14ac:dyDescent="0.25">
      <c r="A24" t="s">
        <v>5</v>
      </c>
      <c r="B24" t="s">
        <v>11</v>
      </c>
      <c r="C24" s="1">
        <v>44995</v>
      </c>
      <c r="D24">
        <v>39</v>
      </c>
      <c r="G24" s="1"/>
    </row>
    <row r="25" spans="1:7" x14ac:dyDescent="0.25">
      <c r="A25" t="s">
        <v>6</v>
      </c>
      <c r="B25" t="s">
        <v>11</v>
      </c>
      <c r="C25" s="1">
        <v>44992</v>
      </c>
      <c r="D25">
        <v>131</v>
      </c>
      <c r="G25" s="1"/>
    </row>
    <row r="26" spans="1:7" x14ac:dyDescent="0.25">
      <c r="A26" t="s">
        <v>6</v>
      </c>
      <c r="B26" t="s">
        <v>11</v>
      </c>
      <c r="C26" s="1">
        <v>44991</v>
      </c>
      <c r="D26">
        <v>115</v>
      </c>
      <c r="G26" s="1"/>
    </row>
    <row r="27" spans="1:7" x14ac:dyDescent="0.25">
      <c r="A27" t="s">
        <v>7</v>
      </c>
      <c r="B27" t="s">
        <v>11</v>
      </c>
      <c r="C27" s="1">
        <v>45023</v>
      </c>
      <c r="D27">
        <v>162</v>
      </c>
      <c r="G27" s="1"/>
    </row>
    <row r="28" spans="1:7" x14ac:dyDescent="0.25">
      <c r="A28" t="s">
        <v>8</v>
      </c>
      <c r="B28" t="s">
        <v>11</v>
      </c>
      <c r="C28" s="1">
        <v>44858</v>
      </c>
      <c r="D28">
        <v>49</v>
      </c>
      <c r="G28" s="1"/>
    </row>
    <row r="29" spans="1:7" x14ac:dyDescent="0.25">
      <c r="A29" t="s">
        <v>8</v>
      </c>
      <c r="B29" t="s">
        <v>11</v>
      </c>
      <c r="C29" s="1">
        <v>44943</v>
      </c>
      <c r="D29">
        <v>95</v>
      </c>
      <c r="G29" s="1"/>
    </row>
    <row r="30" spans="1:7" x14ac:dyDescent="0.25">
      <c r="A30" t="s">
        <v>8</v>
      </c>
      <c r="B30" t="s">
        <v>11</v>
      </c>
      <c r="C30" s="1">
        <v>44809</v>
      </c>
      <c r="D30">
        <v>93</v>
      </c>
      <c r="G30" s="1"/>
    </row>
    <row r="31" spans="1:7" x14ac:dyDescent="0.25">
      <c r="A31" t="s">
        <v>8</v>
      </c>
      <c r="B31" t="s">
        <v>11</v>
      </c>
      <c r="C31" s="1">
        <v>44972</v>
      </c>
      <c r="D31">
        <v>37</v>
      </c>
      <c r="G31" s="1"/>
    </row>
    <row r="32" spans="1:7" x14ac:dyDescent="0.25">
      <c r="A32" t="s">
        <v>8</v>
      </c>
      <c r="B32" t="s">
        <v>11</v>
      </c>
      <c r="C32" s="1">
        <v>44857</v>
      </c>
      <c r="D32">
        <v>13</v>
      </c>
      <c r="G32" s="1"/>
    </row>
    <row r="33" spans="1:7" x14ac:dyDescent="0.25">
      <c r="A33" t="s">
        <v>9</v>
      </c>
      <c r="B33" t="s">
        <v>11</v>
      </c>
      <c r="C33" s="1">
        <v>44957</v>
      </c>
      <c r="D33">
        <v>54</v>
      </c>
      <c r="G33" s="1"/>
    </row>
  </sheetData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27E15-3BE7-45F1-952E-6A4A1EE3E98F}">
  <dimension ref="A1:D41"/>
  <sheetViews>
    <sheetView topLeftCell="A12" workbookViewId="0">
      <selection activeCell="B14" sqref="B14"/>
    </sheetView>
  </sheetViews>
  <sheetFormatPr baseColWidth="10" defaultRowHeight="15" x14ac:dyDescent="0.25"/>
  <cols>
    <col min="1" max="1" width="14.7109375" customWidth="1"/>
    <col min="2" max="2" width="12" customWidth="1"/>
    <col min="3" max="3" width="14.7109375" customWidth="1"/>
    <col min="4" max="4" width="16.140625" customWidth="1"/>
  </cols>
  <sheetData>
    <row r="1" spans="1:4" x14ac:dyDescent="0.25">
      <c r="A1" t="s">
        <v>10</v>
      </c>
      <c r="B1" t="s">
        <v>17</v>
      </c>
      <c r="C1" t="s">
        <v>15</v>
      </c>
      <c r="D1" t="s">
        <v>16</v>
      </c>
    </row>
    <row r="2" spans="1:4" x14ac:dyDescent="0.25">
      <c r="A2" t="s">
        <v>0</v>
      </c>
      <c r="B2" t="s">
        <v>14</v>
      </c>
      <c r="C2" s="1">
        <v>44871</v>
      </c>
      <c r="D2">
        <v>2</v>
      </c>
    </row>
    <row r="3" spans="1:4" x14ac:dyDescent="0.25">
      <c r="A3" t="s">
        <v>0</v>
      </c>
      <c r="B3" t="s">
        <v>14</v>
      </c>
      <c r="C3" s="1">
        <v>44849</v>
      </c>
      <c r="D3">
        <v>12</v>
      </c>
    </row>
    <row r="4" spans="1:4" x14ac:dyDescent="0.25">
      <c r="A4" t="s">
        <v>0</v>
      </c>
      <c r="B4" t="s">
        <v>14</v>
      </c>
      <c r="C4" s="1">
        <v>44992</v>
      </c>
      <c r="D4">
        <v>26</v>
      </c>
    </row>
    <row r="5" spans="1:4" x14ac:dyDescent="0.25">
      <c r="A5" t="s">
        <v>0</v>
      </c>
      <c r="B5" t="s">
        <v>14</v>
      </c>
      <c r="C5" s="1">
        <v>44855</v>
      </c>
      <c r="D5">
        <v>4</v>
      </c>
    </row>
    <row r="6" spans="1:4" x14ac:dyDescent="0.25">
      <c r="A6" t="s">
        <v>0</v>
      </c>
      <c r="B6" t="s">
        <v>14</v>
      </c>
      <c r="C6" s="1">
        <v>44838</v>
      </c>
      <c r="D6">
        <v>2</v>
      </c>
    </row>
    <row r="7" spans="1:4" x14ac:dyDescent="0.25">
      <c r="A7" t="s">
        <v>1</v>
      </c>
      <c r="B7" t="s">
        <v>14</v>
      </c>
      <c r="C7" s="1">
        <v>45023</v>
      </c>
      <c r="D7">
        <v>2</v>
      </c>
    </row>
    <row r="8" spans="1:4" x14ac:dyDescent="0.25">
      <c r="A8" t="s">
        <v>1</v>
      </c>
      <c r="B8" t="s">
        <v>14</v>
      </c>
      <c r="C8" s="1">
        <v>44987</v>
      </c>
      <c r="D8">
        <v>16</v>
      </c>
    </row>
    <row r="9" spans="1:4" x14ac:dyDescent="0.25">
      <c r="A9" t="s">
        <v>1</v>
      </c>
      <c r="B9" t="s">
        <v>14</v>
      </c>
      <c r="C9" s="1">
        <v>44920</v>
      </c>
      <c r="D9">
        <v>4</v>
      </c>
    </row>
    <row r="10" spans="1:4" x14ac:dyDescent="0.25">
      <c r="A10" t="s">
        <v>2</v>
      </c>
      <c r="B10" t="s">
        <v>14</v>
      </c>
      <c r="C10" s="1">
        <v>44890</v>
      </c>
      <c r="D10">
        <v>2</v>
      </c>
    </row>
    <row r="11" spans="1:4" x14ac:dyDescent="0.25">
      <c r="A11" t="s">
        <v>3</v>
      </c>
      <c r="B11" t="s">
        <v>14</v>
      </c>
      <c r="C11" s="1">
        <v>44854</v>
      </c>
      <c r="D11">
        <v>6</v>
      </c>
    </row>
    <row r="12" spans="1:4" x14ac:dyDescent="0.25">
      <c r="A12" t="s">
        <v>3</v>
      </c>
      <c r="B12" t="s">
        <v>14</v>
      </c>
      <c r="C12" s="1">
        <v>44920</v>
      </c>
      <c r="D12">
        <v>100</v>
      </c>
    </row>
    <row r="13" spans="1:4" x14ac:dyDescent="0.25">
      <c r="A13" t="s">
        <v>3</v>
      </c>
      <c r="B13" t="s">
        <v>14</v>
      </c>
      <c r="C13" s="1">
        <v>44865</v>
      </c>
      <c r="D13">
        <v>147</v>
      </c>
    </row>
    <row r="14" spans="1:4" x14ac:dyDescent="0.25">
      <c r="A14" t="s">
        <v>3</v>
      </c>
      <c r="B14" t="s">
        <v>14</v>
      </c>
      <c r="C14" s="1">
        <v>44956</v>
      </c>
      <c r="D14">
        <v>441</v>
      </c>
    </row>
    <row r="15" spans="1:4" x14ac:dyDescent="0.25">
      <c r="A15" t="s">
        <v>3</v>
      </c>
      <c r="B15" t="s">
        <v>14</v>
      </c>
      <c r="C15" s="1">
        <v>45030</v>
      </c>
      <c r="D15">
        <v>30</v>
      </c>
    </row>
    <row r="16" spans="1:4" x14ac:dyDescent="0.25">
      <c r="A16" t="s">
        <v>3</v>
      </c>
      <c r="B16" t="s">
        <v>14</v>
      </c>
      <c r="C16" s="1">
        <v>45039</v>
      </c>
      <c r="D16">
        <v>158</v>
      </c>
    </row>
    <row r="17" spans="1:4" x14ac:dyDescent="0.25">
      <c r="A17" t="s">
        <v>4</v>
      </c>
      <c r="B17" t="s">
        <v>14</v>
      </c>
      <c r="C17" s="1">
        <v>44996</v>
      </c>
      <c r="D17">
        <v>314</v>
      </c>
    </row>
    <row r="18" spans="1:4" x14ac:dyDescent="0.25">
      <c r="A18" t="s">
        <v>4</v>
      </c>
      <c r="B18" t="s">
        <v>14</v>
      </c>
      <c r="C18" s="1">
        <v>44928</v>
      </c>
      <c r="D18">
        <v>2</v>
      </c>
    </row>
    <row r="19" spans="1:4" x14ac:dyDescent="0.25">
      <c r="A19" t="s">
        <v>4</v>
      </c>
      <c r="B19" t="s">
        <v>14</v>
      </c>
      <c r="C19" s="1">
        <v>45027</v>
      </c>
      <c r="D19">
        <v>5</v>
      </c>
    </row>
    <row r="20" spans="1:4" x14ac:dyDescent="0.25">
      <c r="A20" t="s">
        <v>5</v>
      </c>
      <c r="B20" t="s">
        <v>14</v>
      </c>
      <c r="C20" s="1">
        <v>44817</v>
      </c>
      <c r="D20">
        <v>30</v>
      </c>
    </row>
    <row r="21" spans="1:4" x14ac:dyDescent="0.25">
      <c r="A21" t="s">
        <v>5</v>
      </c>
      <c r="B21" t="s">
        <v>14</v>
      </c>
      <c r="C21" s="1">
        <v>44873</v>
      </c>
      <c r="D21">
        <v>2</v>
      </c>
    </row>
    <row r="22" spans="1:4" x14ac:dyDescent="0.25">
      <c r="A22" t="s">
        <v>5</v>
      </c>
      <c r="B22" t="s">
        <v>14</v>
      </c>
      <c r="C22" s="1">
        <v>45028</v>
      </c>
      <c r="D22">
        <v>71</v>
      </c>
    </row>
    <row r="23" spans="1:4" x14ac:dyDescent="0.25">
      <c r="A23" t="s">
        <v>5</v>
      </c>
      <c r="B23" t="s">
        <v>14</v>
      </c>
      <c r="C23" s="1">
        <v>44989</v>
      </c>
      <c r="D23">
        <v>6</v>
      </c>
    </row>
    <row r="24" spans="1:4" x14ac:dyDescent="0.25">
      <c r="A24" t="s">
        <v>5</v>
      </c>
      <c r="B24" t="s">
        <v>14</v>
      </c>
      <c r="C24" s="1">
        <v>44971</v>
      </c>
      <c r="D24">
        <v>6</v>
      </c>
    </row>
    <row r="25" spans="1:4" x14ac:dyDescent="0.25">
      <c r="A25" t="s">
        <v>6</v>
      </c>
      <c r="B25" t="s">
        <v>14</v>
      </c>
      <c r="C25" s="1">
        <v>44849</v>
      </c>
      <c r="D25">
        <v>15</v>
      </c>
    </row>
    <row r="26" spans="1:4" x14ac:dyDescent="0.25">
      <c r="A26" t="s">
        <v>7</v>
      </c>
      <c r="B26" t="s">
        <v>14</v>
      </c>
      <c r="C26" s="1">
        <v>44933</v>
      </c>
      <c r="D26">
        <v>1</v>
      </c>
    </row>
    <row r="27" spans="1:4" x14ac:dyDescent="0.25">
      <c r="A27" t="s">
        <v>7</v>
      </c>
      <c r="B27" t="s">
        <v>14</v>
      </c>
      <c r="C27" s="1">
        <v>44877</v>
      </c>
      <c r="D27">
        <v>10</v>
      </c>
    </row>
    <row r="28" spans="1:4" x14ac:dyDescent="0.25">
      <c r="A28" t="s">
        <v>7</v>
      </c>
      <c r="B28" t="s">
        <v>14</v>
      </c>
      <c r="C28" s="1">
        <v>44974</v>
      </c>
      <c r="D28">
        <v>8</v>
      </c>
    </row>
    <row r="29" spans="1:4" x14ac:dyDescent="0.25">
      <c r="A29" t="s">
        <v>8</v>
      </c>
      <c r="B29" t="s">
        <v>14</v>
      </c>
      <c r="C29" s="1">
        <v>44932</v>
      </c>
      <c r="D29">
        <v>1</v>
      </c>
    </row>
    <row r="30" spans="1:4" x14ac:dyDescent="0.25">
      <c r="A30" t="s">
        <v>8</v>
      </c>
      <c r="B30" t="s">
        <v>14</v>
      </c>
      <c r="C30" s="1">
        <v>44828</v>
      </c>
      <c r="D30">
        <v>20</v>
      </c>
    </row>
    <row r="31" spans="1:4" x14ac:dyDescent="0.25">
      <c r="A31" t="s">
        <v>8</v>
      </c>
      <c r="B31" t="s">
        <v>14</v>
      </c>
      <c r="C31" s="1">
        <v>44838</v>
      </c>
      <c r="D31">
        <v>1</v>
      </c>
    </row>
    <row r="32" spans="1:4" x14ac:dyDescent="0.25">
      <c r="A32" t="s">
        <v>8</v>
      </c>
      <c r="B32" t="s">
        <v>14</v>
      </c>
      <c r="C32" s="1">
        <v>44978</v>
      </c>
      <c r="D32">
        <v>6</v>
      </c>
    </row>
    <row r="33" spans="1:4" x14ac:dyDescent="0.25">
      <c r="A33" t="s">
        <v>8</v>
      </c>
      <c r="B33" t="s">
        <v>14</v>
      </c>
      <c r="C33" s="1">
        <v>45010</v>
      </c>
      <c r="D33">
        <v>4</v>
      </c>
    </row>
    <row r="34" spans="1:4" x14ac:dyDescent="0.25">
      <c r="A34" t="s">
        <v>8</v>
      </c>
      <c r="B34" t="s">
        <v>14</v>
      </c>
      <c r="C34" s="1">
        <v>44976</v>
      </c>
      <c r="D34">
        <v>1</v>
      </c>
    </row>
    <row r="35" spans="1:4" x14ac:dyDescent="0.25">
      <c r="A35" t="s">
        <v>9</v>
      </c>
      <c r="B35" t="s">
        <v>14</v>
      </c>
      <c r="C35" s="1">
        <v>45021</v>
      </c>
      <c r="D35">
        <v>10</v>
      </c>
    </row>
    <row r="36" spans="1:4" x14ac:dyDescent="0.25">
      <c r="A36" t="s">
        <v>9</v>
      </c>
      <c r="B36" t="s">
        <v>14</v>
      </c>
      <c r="C36" s="1">
        <v>44969</v>
      </c>
      <c r="D36">
        <v>27</v>
      </c>
    </row>
    <row r="37" spans="1:4" x14ac:dyDescent="0.25">
      <c r="A37" t="s">
        <v>9</v>
      </c>
      <c r="B37" t="s">
        <v>14</v>
      </c>
      <c r="C37" s="1">
        <v>44880</v>
      </c>
      <c r="D37">
        <v>9</v>
      </c>
    </row>
    <row r="38" spans="1:4" x14ac:dyDescent="0.25">
      <c r="A38" t="s">
        <v>9</v>
      </c>
      <c r="B38" t="s">
        <v>14</v>
      </c>
      <c r="C38" s="1">
        <v>44961</v>
      </c>
      <c r="D38">
        <v>16</v>
      </c>
    </row>
    <row r="39" spans="1:4" x14ac:dyDescent="0.25">
      <c r="A39" t="s">
        <v>9</v>
      </c>
      <c r="B39" t="s">
        <v>14</v>
      </c>
      <c r="C39" s="1">
        <v>44851</v>
      </c>
      <c r="D39">
        <v>2</v>
      </c>
    </row>
    <row r="40" spans="1:4" x14ac:dyDescent="0.25">
      <c r="A40" t="s">
        <v>9</v>
      </c>
      <c r="B40" t="s">
        <v>14</v>
      </c>
      <c r="C40" s="1">
        <v>45026</v>
      </c>
      <c r="D40">
        <v>3</v>
      </c>
    </row>
    <row r="41" spans="1:4" x14ac:dyDescent="0.25">
      <c r="A41" t="s">
        <v>9</v>
      </c>
      <c r="B41" t="s">
        <v>14</v>
      </c>
      <c r="C41" s="1">
        <v>45012</v>
      </c>
      <c r="D41">
        <v>6</v>
      </c>
    </row>
  </sheetData>
  <phoneticPr fontId="4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99745-2459-49E0-884F-325C6CF5B219}">
  <dimension ref="B1:K8"/>
  <sheetViews>
    <sheetView workbookViewId="0">
      <selection activeCell="K3" sqref="K3"/>
    </sheetView>
  </sheetViews>
  <sheetFormatPr baseColWidth="10" defaultRowHeight="15" x14ac:dyDescent="0.25"/>
  <cols>
    <col min="3" max="3" width="18.85546875" customWidth="1"/>
  </cols>
  <sheetData>
    <row r="1" spans="2:11" x14ac:dyDescent="0.25">
      <c r="B1" t="s">
        <v>30</v>
      </c>
      <c r="C1" t="s">
        <v>31</v>
      </c>
    </row>
    <row r="2" spans="2:11" x14ac:dyDescent="0.25">
      <c r="B2" t="s">
        <v>24</v>
      </c>
      <c r="C2">
        <v>2</v>
      </c>
      <c r="G2" s="3"/>
    </row>
    <row r="3" spans="2:11" x14ac:dyDescent="0.25">
      <c r="B3" t="s">
        <v>25</v>
      </c>
      <c r="C3">
        <v>5</v>
      </c>
      <c r="E3" s="4"/>
      <c r="K3">
        <v>21</v>
      </c>
    </row>
    <row r="4" spans="2:11" x14ac:dyDescent="0.25">
      <c r="B4" t="s">
        <v>26</v>
      </c>
      <c r="C4">
        <v>5</v>
      </c>
      <c r="E4" s="5"/>
    </row>
    <row r="5" spans="2:11" x14ac:dyDescent="0.25">
      <c r="B5" t="s">
        <v>27</v>
      </c>
      <c r="C5">
        <v>5</v>
      </c>
      <c r="E5" s="5"/>
    </row>
    <row r="6" spans="2:11" x14ac:dyDescent="0.25">
      <c r="B6" t="s">
        <v>28</v>
      </c>
      <c r="C6">
        <v>2</v>
      </c>
    </row>
    <row r="7" spans="2:11" x14ac:dyDescent="0.25">
      <c r="B7" t="s">
        <v>29</v>
      </c>
      <c r="C7">
        <v>5</v>
      </c>
    </row>
    <row r="8" spans="2:11" x14ac:dyDescent="0.25">
      <c r="C8">
        <f>SUM(C2:C7)</f>
        <v>24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7EA95-5C15-4569-BE4B-967925963B17}">
  <dimension ref="A1:A12"/>
  <sheetViews>
    <sheetView workbookViewId="0"/>
  </sheetViews>
  <sheetFormatPr baseColWidth="10" defaultRowHeight="15" x14ac:dyDescent="0.25"/>
  <cols>
    <col min="1" max="1" width="31" bestFit="1" customWidth="1"/>
  </cols>
  <sheetData>
    <row r="1" spans="1:1" x14ac:dyDescent="0.25">
      <c r="A1" t="s">
        <v>34</v>
      </c>
    </row>
    <row r="2" spans="1:1" x14ac:dyDescent="0.25">
      <c r="A2">
        <v>44927</v>
      </c>
    </row>
    <row r="3" spans="1:1" x14ac:dyDescent="0.25">
      <c r="A3">
        <v>45025</v>
      </c>
    </row>
    <row r="4" spans="1:1" x14ac:dyDescent="0.25">
      <c r="A4">
        <v>45047</v>
      </c>
    </row>
    <row r="5" spans="1:1" x14ac:dyDescent="0.25">
      <c r="A5">
        <v>45054</v>
      </c>
    </row>
    <row r="6" spans="1:1" x14ac:dyDescent="0.25">
      <c r="A6">
        <v>45064</v>
      </c>
    </row>
    <row r="7" spans="1:1" x14ac:dyDescent="0.25">
      <c r="A7">
        <v>45074</v>
      </c>
    </row>
    <row r="8" spans="1:1" x14ac:dyDescent="0.25">
      <c r="A8">
        <v>45121</v>
      </c>
    </row>
    <row r="9" spans="1:1" x14ac:dyDescent="0.25">
      <c r="A9">
        <v>45153</v>
      </c>
    </row>
    <row r="10" spans="1:1" x14ac:dyDescent="0.25">
      <c r="A10">
        <v>45231</v>
      </c>
    </row>
    <row r="11" spans="1:1" x14ac:dyDescent="0.25">
      <c r="A11">
        <v>45241</v>
      </c>
    </row>
    <row r="12" spans="1:1" x14ac:dyDescent="0.25">
      <c r="A12">
        <v>45285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07DE8-CA02-4151-AEB3-47A29125FEE7}">
  <dimension ref="A1:I11"/>
  <sheetViews>
    <sheetView tabSelected="1" workbookViewId="0">
      <selection activeCell="H2" sqref="H2"/>
    </sheetView>
  </sheetViews>
  <sheetFormatPr baseColWidth="10" defaultRowHeight="15" x14ac:dyDescent="0.25"/>
  <cols>
    <col min="2" max="2" width="15.42578125" customWidth="1"/>
    <col min="3" max="3" width="16" customWidth="1"/>
    <col min="4" max="4" width="18.140625" customWidth="1"/>
    <col min="5" max="5" width="18.28515625" customWidth="1"/>
    <col min="6" max="6" width="18.140625" customWidth="1"/>
    <col min="7" max="7" width="17.140625" customWidth="1"/>
    <col min="8" max="8" width="25" customWidth="1"/>
    <col min="9" max="9" width="25.42578125" customWidth="1"/>
  </cols>
  <sheetData>
    <row r="1" spans="1:9" s="2" customFormat="1" ht="79.150000000000006" customHeight="1" x14ac:dyDescent="0.25">
      <c r="A1" s="2" t="s">
        <v>10</v>
      </c>
      <c r="B1" s="2" t="s">
        <v>18</v>
      </c>
      <c r="C1" s="2" t="s">
        <v>19</v>
      </c>
      <c r="D1" s="2" t="s">
        <v>20</v>
      </c>
      <c r="E1" s="2" t="s">
        <v>21</v>
      </c>
      <c r="F1" s="2" t="s">
        <v>22</v>
      </c>
      <c r="G1" s="2" t="s">
        <v>23</v>
      </c>
      <c r="H1" s="2" t="s">
        <v>32</v>
      </c>
      <c r="I1" s="2" t="s">
        <v>33</v>
      </c>
    </row>
    <row r="2" spans="1:9" x14ac:dyDescent="0.25">
      <c r="A2" t="s">
        <v>0</v>
      </c>
      <c r="B2" s="1" cm="1">
        <f t="array" ref="B2">MAX(_xlfn._xlws.FILTER(Tableau1[Date],Tableau1[Produit]=Tableau4[[#This Row],[Produit]]))</f>
        <v>44992</v>
      </c>
      <c r="C2" s="1" cm="1">
        <f t="array" ref="C2">MAX(_xlfn._xlws.FILTER(Tableau2[[Date ]],Tableau2[Produit]=Tableau4[[#This Row],[Produit]]))</f>
        <v>44992</v>
      </c>
      <c r="D2" cm="1">
        <f t="array" aca="1" ref="D2" ca="1">IFERROR(SUM((_xlfn._xlws.FILTER(Tableau1[Quantité sortie],(Tableau1[Produit]=Tableau4[[#This Row],[Produit]])*(Tableau1[Date]&gt;=EDATE(TODAY(),-3))))),"")</f>
        <v>92</v>
      </c>
      <c r="E2" cm="1">
        <f t="array" aca="1" ref="E2" ca="1">IFERROR(SUM((_xlfn._xlws.FILTER(Tableau1[Quantité sortie],(Tableau1[Produit]=Tableau4[[#This Row],[Produit]])*(Tableau1[Date]&gt;=EDATE(TODAY(),-6))))),"")</f>
        <v>406</v>
      </c>
      <c r="F2" cm="1">
        <f t="array" aca="1" ref="F2" ca="1">IFERROR(SUM((_xlfn._xlws.FILTER(Tableau2[Quantité entrée],(Tableau2[Produit]=Tableau4[[#This Row],[Produit]])*(Tableau2[[Date ]]&gt;=EDATE(TODAY(),-3))))),"")</f>
        <v>26</v>
      </c>
      <c r="G2" cm="1">
        <f t="array" aca="1" ref="G2" ca="1">IFERROR(SUM((_xlfn._xlws.FILTER(Tableau2[Quantité entrée],(Tableau2[Produit]=Tableau4[[#This Row],[Produit]])*(Tableau2[[Date ]]&gt;=EDATE(TODAY(),-6))))),"")</f>
        <v>26</v>
      </c>
    </row>
    <row r="3" spans="1:9" x14ac:dyDescent="0.25">
      <c r="A3" t="s">
        <v>1</v>
      </c>
      <c r="B3" s="1" cm="1">
        <f t="array" ref="B3">MAX(_xlfn._xlws.FILTER(Tableau1[Date],Tableau1[Produit]=Tableau4[[#This Row],[Produit]]))</f>
        <v>45019</v>
      </c>
      <c r="C3" s="1" cm="1">
        <f t="array" ref="C3">MAX(_xlfn._xlws.FILTER(Tableau2[[Date ]],Tableau2[Produit]=Tableau4[[#This Row],[Produit]]))</f>
        <v>45023</v>
      </c>
      <c r="D3" cm="1">
        <f t="array" aca="1" ref="D3" ca="1">IFERROR(SUM((_xlfn._xlws.FILTER(Tableau1[Quantité sortie],(Tableau1[Produit]=Tableau4[[#This Row],[Produit]])*(Tableau1[Date]&gt;=EDATE(TODAY(),-3))))),"")</f>
        <v>578</v>
      </c>
      <c r="E3" cm="1">
        <f t="array" aca="1" ref="E3" ca="1">IFERROR(SUM((_xlfn._xlws.FILTER(Tableau1[Quantité sortie],(Tableau1[Produit]=Tableau4[[#This Row],[Produit]])*(Tableau1[Date]&gt;=EDATE(TODAY(),-6))))),"")</f>
        <v>588</v>
      </c>
      <c r="F3" cm="1">
        <f t="array" aca="1" ref="F3" ca="1">IFERROR(SUM((_xlfn._xlws.FILTER(Tableau2[Quantité entrée],(Tableau2[Produit]=Tableau4[[#This Row],[Produit]])*(Tableau2[[Date ]]&gt;=EDATE(TODAY(),-3))))),"")</f>
        <v>18</v>
      </c>
      <c r="G3" cm="1">
        <f t="array" aca="1" ref="G3" ca="1">IFERROR(SUM((_xlfn._xlws.FILTER(Tableau2[Quantité entrée],(Tableau2[Produit]=Tableau4[[#This Row],[Produit]])*(Tableau2[[Date ]]&gt;=EDATE(TODAY(),-6))))),"")</f>
        <v>22</v>
      </c>
    </row>
    <row r="4" spans="1:9" x14ac:dyDescent="0.25">
      <c r="A4" t="s">
        <v>2</v>
      </c>
      <c r="B4" s="1" cm="1">
        <f t="array" ref="B4">MAX(_xlfn._xlws.FILTER(Tableau1[Date],Tableau1[Produit]=Tableau4[[#This Row],[Produit]]))</f>
        <v>44894</v>
      </c>
      <c r="C4" s="1" cm="1">
        <f t="array" ref="C4">MAX(_xlfn._xlws.FILTER(Tableau2[[Date ]],Tableau2[Produit]=Tableau4[[#This Row],[Produit]]))</f>
        <v>44890</v>
      </c>
      <c r="D4" t="str" cm="1">
        <f t="array" aca="1" ref="D4" ca="1">IFERROR(SUM((_xlfn._xlws.FILTER(Tableau1[Quantité sortie],(Tableau1[Produit]=Tableau4[[#This Row],[Produit]])*(Tableau1[Date]&gt;=EDATE(TODAY(),-3))))),"")</f>
        <v/>
      </c>
      <c r="E4" cm="1">
        <f t="array" aca="1" ref="E4" ca="1">IFERROR(SUM((_xlfn._xlws.FILTER(Tableau1[Quantité sortie],(Tableau1[Produit]=Tableau4[[#This Row],[Produit]])*(Tableau1[Date]&gt;=EDATE(TODAY(),-6))))),"")</f>
        <v>3</v>
      </c>
      <c r="F4" t="str" cm="1">
        <f t="array" aca="1" ref="F4" ca="1">IFERROR(SUM((_xlfn._xlws.FILTER(Tableau2[Quantité entrée],(Tableau2[Produit]=Tableau4[[#This Row],[Produit]])*(Tableau2[[Date ]]&gt;=EDATE(TODAY(),-3))))),"")</f>
        <v/>
      </c>
      <c r="G4" cm="1">
        <f t="array" aca="1" ref="G4" ca="1">IFERROR(SUM((_xlfn._xlws.FILTER(Tableau2[Quantité entrée],(Tableau2[Produit]=Tableau4[[#This Row],[Produit]])*(Tableau2[[Date ]]&gt;=EDATE(TODAY(),-6))))),"")</f>
        <v>2</v>
      </c>
    </row>
    <row r="5" spans="1:9" x14ac:dyDescent="0.25">
      <c r="A5" t="s">
        <v>3</v>
      </c>
      <c r="B5" s="1" cm="1">
        <f t="array" ref="B5">MAX(_xlfn._xlws.FILTER(Tableau1[Date],Tableau1[Produit]=Tableau4[[#This Row],[Produit]]))</f>
        <v>44981</v>
      </c>
      <c r="C5" s="1" cm="1">
        <f t="array" ref="C5">MAX(_xlfn._xlws.FILTER(Tableau2[[Date ]],Tableau2[Produit]=Tableau4[[#This Row],[Produit]]))</f>
        <v>45039</v>
      </c>
      <c r="D5" cm="1">
        <f t="array" aca="1" ref="D5" ca="1">IFERROR(SUM((_xlfn._xlws.FILTER(Tableau1[Quantité sortie],(Tableau1[Produit]=Tableau4[[#This Row],[Produit]])*(Tableau1[Date]&gt;=EDATE(TODAY(),-3))))),"")</f>
        <v>17</v>
      </c>
      <c r="E5" cm="1">
        <f t="array" aca="1" ref="E5" ca="1">IFERROR(SUM((_xlfn._xlws.FILTER(Tableau1[Quantité sortie],(Tableau1[Produit]=Tableau4[[#This Row],[Produit]])*(Tableau1[Date]&gt;=EDATE(TODAY(),-6))))),"")</f>
        <v>199</v>
      </c>
      <c r="F5" cm="1">
        <f t="array" aca="1" ref="F5" ca="1">IFERROR(SUM((_xlfn._xlws.FILTER(Tableau2[Quantité entrée],(Tableau2[Produit]=Tableau4[[#This Row],[Produit]])*(Tableau2[[Date ]]&gt;=EDATE(TODAY(),-3))))),"")</f>
        <v>188</v>
      </c>
      <c r="G5" cm="1">
        <f t="array" aca="1" ref="G5" ca="1">IFERROR(SUM((_xlfn._xlws.FILTER(Tableau2[Quantité entrée],(Tableau2[Produit]=Tableau4[[#This Row],[Produit]])*(Tableau2[[Date ]]&gt;=EDATE(TODAY(),-6))))),"")</f>
        <v>729</v>
      </c>
    </row>
    <row r="6" spans="1:9" x14ac:dyDescent="0.25">
      <c r="A6" t="s">
        <v>4</v>
      </c>
      <c r="B6" s="1" cm="1">
        <f t="array" ref="B6">MAX(_xlfn._xlws.FILTER(Tableau1[Date],Tableau1[Produit]=Tableau4[[#This Row],[Produit]]))</f>
        <v>44908</v>
      </c>
      <c r="C6" s="1" cm="1">
        <f t="array" ref="C6">MAX(_xlfn._xlws.FILTER(Tableau2[[Date ]],Tableau2[Produit]=Tableau4[[#This Row],[Produit]]))</f>
        <v>45027</v>
      </c>
      <c r="D6" t="str" cm="1">
        <f t="array" aca="1" ref="D6" ca="1">IFERROR(SUM((_xlfn._xlws.FILTER(Tableau1[Quantité sortie],(Tableau1[Produit]=Tableau4[[#This Row],[Produit]])*(Tableau1[Date]&gt;=EDATE(TODAY(),-3))))),"")</f>
        <v/>
      </c>
      <c r="E6" cm="1">
        <f t="array" aca="1" ref="E6" ca="1">IFERROR(SUM((_xlfn._xlws.FILTER(Tableau1[Quantité sortie],(Tableau1[Produit]=Tableau4[[#This Row],[Produit]])*(Tableau1[Date]&gt;=EDATE(TODAY(),-6))))),"")</f>
        <v>175</v>
      </c>
      <c r="F6" cm="1">
        <f t="array" aca="1" ref="F6" ca="1">IFERROR(SUM((_xlfn._xlws.FILTER(Tableau2[Quantité entrée],(Tableau2[Produit]=Tableau4[[#This Row],[Produit]])*(Tableau2[[Date ]]&gt;=EDATE(TODAY(),-3))))),"")</f>
        <v>319</v>
      </c>
      <c r="G6" cm="1">
        <f t="array" aca="1" ref="G6" ca="1">IFERROR(SUM((_xlfn._xlws.FILTER(Tableau2[Quantité entrée],(Tableau2[Produit]=Tableau4[[#This Row],[Produit]])*(Tableau2[[Date ]]&gt;=EDATE(TODAY(),-6))))),"")</f>
        <v>321</v>
      </c>
    </row>
    <row r="7" spans="1:9" x14ac:dyDescent="0.25">
      <c r="A7" t="s">
        <v>5</v>
      </c>
      <c r="B7" s="1" cm="1">
        <f t="array" ref="B7">MAX(_xlfn._xlws.FILTER(Tableau1[Date],Tableau1[Produit]=Tableau4[[#This Row],[Produit]]))</f>
        <v>44995</v>
      </c>
      <c r="C7" s="1" cm="1">
        <f t="array" ref="C7">MAX(_xlfn._xlws.FILTER(Tableau2[[Date ]],Tableau2[Produit]=Tableau4[[#This Row],[Produit]]))</f>
        <v>45028</v>
      </c>
      <c r="D7" cm="1">
        <f t="array" aca="1" ref="D7" ca="1">IFERROR(SUM((_xlfn._xlws.FILTER(Tableau1[Quantité sortie],(Tableau1[Produit]=Tableau4[[#This Row],[Produit]])*(Tableau1[Date]&gt;=EDATE(TODAY(),-3))))),"")</f>
        <v>39</v>
      </c>
      <c r="E7" cm="1">
        <f t="array" aca="1" ref="E7" ca="1">IFERROR(SUM((_xlfn._xlws.FILTER(Tableau1[Quantité sortie],(Tableau1[Produit]=Tableau4[[#This Row],[Produit]])*(Tableau1[Date]&gt;=EDATE(TODAY(),-6))))),"")</f>
        <v>39</v>
      </c>
      <c r="F7" cm="1">
        <f t="array" aca="1" ref="F7" ca="1">IFERROR(SUM((_xlfn._xlws.FILTER(Tableau2[Quantité entrée],(Tableau2[Produit]=Tableau4[[#This Row],[Produit]])*(Tableau2[[Date ]]&gt;=EDATE(TODAY(),-3))))),"")</f>
        <v>83</v>
      </c>
      <c r="G7" cm="1">
        <f t="array" aca="1" ref="G7" ca="1">IFERROR(SUM((_xlfn._xlws.FILTER(Tableau2[Quantité entrée],(Tableau2[Produit]=Tableau4[[#This Row],[Produit]])*(Tableau2[[Date ]]&gt;=EDATE(TODAY(),-6))))),"")</f>
        <v>83</v>
      </c>
    </row>
    <row r="8" spans="1:9" x14ac:dyDescent="0.25">
      <c r="A8" t="s">
        <v>6</v>
      </c>
      <c r="B8" s="1" cm="1">
        <f t="array" ref="B8">MAX(_xlfn._xlws.FILTER(Tableau1[Date],Tableau1[Produit]=Tableau4[[#This Row],[Produit]]))</f>
        <v>44992</v>
      </c>
      <c r="C8" s="1" cm="1">
        <f t="array" ref="C8">MAX(_xlfn._xlws.FILTER(Tableau2[[Date ]],Tableau2[Produit]=Tableau4[[#This Row],[Produit]]))</f>
        <v>44849</v>
      </c>
      <c r="D8" cm="1">
        <f t="array" aca="1" ref="D8" ca="1">IFERROR(SUM((_xlfn._xlws.FILTER(Tableau1[Quantité sortie],(Tableau1[Produit]=Tableau4[[#This Row],[Produit]])*(Tableau1[Date]&gt;=EDATE(TODAY(),-3))))),"")</f>
        <v>246</v>
      </c>
      <c r="E8" cm="1">
        <f t="array" aca="1" ref="E8" ca="1">IFERROR(SUM((_xlfn._xlws.FILTER(Tableau1[Quantité sortie],(Tableau1[Produit]=Tableau4[[#This Row],[Produit]])*(Tableau1[Date]&gt;=EDATE(TODAY(),-6))))),"")</f>
        <v>246</v>
      </c>
      <c r="F8" t="str" cm="1">
        <f t="array" aca="1" ref="F8" ca="1">IFERROR(SUM((_xlfn._xlws.FILTER(Tableau2[Quantité entrée],(Tableau2[Produit]=Tableau4[[#This Row],[Produit]])*(Tableau2[[Date ]]&gt;=EDATE(TODAY(),-3))))),"")</f>
        <v/>
      </c>
      <c r="G8" t="str" cm="1">
        <f t="array" aca="1" ref="G8" ca="1">IFERROR(SUM((_xlfn._xlws.FILTER(Tableau2[Quantité entrée],(Tableau2[Produit]=Tableau4[[#This Row],[Produit]])*(Tableau2[[Date ]]&gt;=EDATE(TODAY(),-6))))),"")</f>
        <v/>
      </c>
    </row>
    <row r="9" spans="1:9" x14ac:dyDescent="0.25">
      <c r="A9" t="s">
        <v>7</v>
      </c>
      <c r="B9" s="1" cm="1">
        <f t="array" ref="B9">MAX(_xlfn._xlws.FILTER(Tableau1[Date],Tableau1[Produit]=Tableau4[[#This Row],[Produit]]))</f>
        <v>45023</v>
      </c>
      <c r="C9" s="1" cm="1">
        <f t="array" ref="C9">MAX(_xlfn._xlws.FILTER(Tableau2[[Date ]],Tableau2[Produit]=Tableau4[[#This Row],[Produit]]))</f>
        <v>44974</v>
      </c>
      <c r="D9" cm="1">
        <f t="array" aca="1" ref="D9" ca="1">IFERROR(SUM((_xlfn._xlws.FILTER(Tableau1[Quantité sortie],(Tableau1[Produit]=Tableau4[[#This Row],[Produit]])*(Tableau1[Date]&gt;=EDATE(TODAY(),-3))))),"")</f>
        <v>162</v>
      </c>
      <c r="E9" cm="1">
        <f t="array" aca="1" ref="E9" ca="1">IFERROR(SUM((_xlfn._xlws.FILTER(Tableau1[Quantité sortie],(Tableau1[Produit]=Tableau4[[#This Row],[Produit]])*(Tableau1[Date]&gt;=EDATE(TODAY(),-6))))),"")</f>
        <v>162</v>
      </c>
      <c r="F9" cm="1">
        <f t="array" aca="1" ref="F9" ca="1">IFERROR(SUM((_xlfn._xlws.FILTER(Tableau2[Quantité entrée],(Tableau2[Produit]=Tableau4[[#This Row],[Produit]])*(Tableau2[[Date ]]&gt;=EDATE(TODAY(),-3))))),"")</f>
        <v>8</v>
      </c>
      <c r="G9" cm="1">
        <f t="array" aca="1" ref="G9" ca="1">IFERROR(SUM((_xlfn._xlws.FILTER(Tableau2[Quantité entrée],(Tableau2[Produit]=Tableau4[[#This Row],[Produit]])*(Tableau2[[Date ]]&gt;=EDATE(TODAY(),-6))))),"")</f>
        <v>19</v>
      </c>
    </row>
    <row r="10" spans="1:9" x14ac:dyDescent="0.25">
      <c r="A10" t="s">
        <v>8</v>
      </c>
      <c r="B10" s="1" cm="1">
        <f t="array" ref="B10">MAX(_xlfn._xlws.FILTER(Tableau1[Date],Tableau1[Produit]=Tableau4[[#This Row],[Produit]]))</f>
        <v>44972</v>
      </c>
      <c r="C10" s="1" cm="1">
        <f t="array" ref="C10">MAX(_xlfn._xlws.FILTER(Tableau2[[Date ]],Tableau2[Produit]=Tableau4[[#This Row],[Produit]]))</f>
        <v>45010</v>
      </c>
      <c r="D10" cm="1">
        <f t="array" aca="1" ref="D10" ca="1">IFERROR(SUM((_xlfn._xlws.FILTER(Tableau1[Quantité sortie],(Tableau1[Produit]=Tableau4[[#This Row],[Produit]])*(Tableau1[Date]&gt;=EDATE(TODAY(),-3))))),"")</f>
        <v>37</v>
      </c>
      <c r="E10" cm="1">
        <f t="array" aca="1" ref="E10" ca="1">IFERROR(SUM((_xlfn._xlws.FILTER(Tableau1[Quantité sortie],(Tableau1[Produit]=Tableau4[[#This Row],[Produit]])*(Tableau1[Date]&gt;=EDATE(TODAY(),-6))))),"")</f>
        <v>132</v>
      </c>
      <c r="F10" cm="1">
        <f t="array" aca="1" ref="F10" ca="1">IFERROR(SUM((_xlfn._xlws.FILTER(Tableau2[Quantité entrée],(Tableau2[Produit]=Tableau4[[#This Row],[Produit]])*(Tableau2[[Date ]]&gt;=EDATE(TODAY(),-3))))),"")</f>
        <v>11</v>
      </c>
      <c r="G10" cm="1">
        <f t="array" aca="1" ref="G10" ca="1">IFERROR(SUM((_xlfn._xlws.FILTER(Tableau2[Quantité entrée],(Tableau2[Produit]=Tableau4[[#This Row],[Produit]])*(Tableau2[[Date ]]&gt;=EDATE(TODAY(),-6))))),"")</f>
        <v>12</v>
      </c>
    </row>
    <row r="11" spans="1:9" x14ac:dyDescent="0.25">
      <c r="A11" t="s">
        <v>9</v>
      </c>
      <c r="B11" s="1" cm="1">
        <f t="array" ref="B11">MAX(_xlfn._xlws.FILTER(Tableau1[Date],Tableau1[Produit]=Tableau4[[#This Row],[Produit]]))</f>
        <v>44957</v>
      </c>
      <c r="C11" s="1" cm="1">
        <f t="array" ref="C11">MAX(_xlfn._xlws.FILTER(Tableau2[[Date ]],Tableau2[Produit]=Tableau4[[#This Row],[Produit]]))</f>
        <v>45026</v>
      </c>
      <c r="D11" t="str" cm="1">
        <f t="array" aca="1" ref="D11" ca="1">IFERROR(SUM((_xlfn._xlws.FILTER(Tableau1[Quantité sortie],(Tableau1[Produit]=Tableau4[[#This Row],[Produit]])*(Tableau1[Date]&gt;=EDATE(TODAY(),-3))))),"")</f>
        <v/>
      </c>
      <c r="E11" cm="1">
        <f t="array" aca="1" ref="E11" ca="1">IFERROR(SUM((_xlfn._xlws.FILTER(Tableau1[Quantité sortie],(Tableau1[Produit]=Tableau4[[#This Row],[Produit]])*(Tableau1[Date]&gt;=EDATE(TODAY(),-6))))),"")</f>
        <v>54</v>
      </c>
      <c r="F11" cm="1">
        <f t="array" aca="1" ref="F11" ca="1">IFERROR(SUM((_xlfn._xlws.FILTER(Tableau2[Quantité entrée],(Tableau2[Produit]=Tableau4[[#This Row],[Produit]])*(Tableau2[[Date ]]&gt;=EDATE(TODAY(),-3))))),"")</f>
        <v>46</v>
      </c>
      <c r="G11" cm="1">
        <f t="array" aca="1" ref="G11" ca="1">IFERROR(SUM((_xlfn._xlws.FILTER(Tableau2[Quantité entrée],(Tableau2[Produit]=Tableau4[[#This Row],[Produit]])*(Tableau2[[Date ]]&gt;=EDATE(TODAY(),-6))))),"")</f>
        <v>71</v>
      </c>
    </row>
  </sheetData>
  <phoneticPr fontId="4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C1A4A2-99DA-42AC-82F3-D0E3F5473E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Sortie</vt:lpstr>
      <vt:lpstr>Entree</vt:lpstr>
      <vt:lpstr>Jours repos</vt:lpstr>
      <vt:lpstr>Fonction appeléefnJoursFeriés</vt:lpstr>
      <vt:lpstr>Résultat attendu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DjiDji</cp:lastModifiedBy>
  <dcterms:created xsi:type="dcterms:W3CDTF">2023-05-10T11:42:32Z</dcterms:created>
  <dcterms:modified xsi:type="dcterms:W3CDTF">2023-05-11T09:56:57Z</dcterms:modified>
</cp:coreProperties>
</file>